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919" documentId="120_S{2AC9BD13-BADA-5192-A53E-5A8FF88502F6}" xr6:coauthVersionLast="47" xr6:coauthVersionMax="47" xr10:uidLastSave="{6AB5E891-5E1D-4AC3-AB33-81A55E71A903}"/>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4" l="1"/>
  <c r="G9"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J2" i="3"/>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J3" i="4"/>
  <c r="J4" i="4"/>
  <c r="J5" i="4"/>
  <c r="J6" i="4"/>
  <c r="J7" i="4"/>
  <c r="J8" i="4"/>
  <c r="J9" i="4"/>
  <c r="J10" i="4"/>
  <c r="J11" i="4"/>
  <c r="J12" i="4"/>
  <c r="J13" i="4"/>
  <c r="J14" i="4"/>
  <c r="J15" i="4"/>
  <c r="J16" i="4"/>
  <c r="J17" i="4"/>
  <c r="J18" i="4"/>
  <c r="J19" i="4"/>
  <c r="J20" i="4"/>
  <c r="J21" i="4"/>
  <c r="J22" i="4"/>
  <c r="J23" i="4"/>
  <c r="J24" i="4"/>
  <c r="J25" i="4"/>
  <c r="J26" i="4"/>
  <c r="J27" i="4"/>
  <c r="J28" i="4"/>
  <c r="J29" i="4"/>
  <c r="I3" i="4"/>
  <c r="I4" i="4"/>
  <c r="I5" i="4"/>
  <c r="I6" i="4"/>
  <c r="I7" i="4"/>
  <c r="I8" i="4"/>
  <c r="I9" i="4"/>
  <c r="I10" i="4"/>
  <c r="I11" i="4"/>
  <c r="I12" i="4"/>
  <c r="I13" i="4"/>
  <c r="I14" i="4"/>
  <c r="I15" i="4"/>
  <c r="I16" i="4"/>
  <c r="I17" i="4"/>
  <c r="I18" i="4"/>
  <c r="I19" i="4"/>
  <c r="I20" i="4"/>
  <c r="I21" i="4"/>
  <c r="I22" i="4"/>
  <c r="I23" i="4"/>
  <c r="I24" i="4"/>
  <c r="I25" i="4"/>
  <c r="I26" i="4"/>
  <c r="I27" i="4"/>
  <c r="I28" i="4"/>
  <c r="I29" i="4"/>
  <c r="G3" i="4"/>
  <c r="G4" i="4"/>
  <c r="G5" i="4"/>
  <c r="G6" i="4"/>
  <c r="G7" i="4"/>
  <c r="G10" i="4"/>
  <c r="G11" i="4"/>
  <c r="G12" i="4"/>
  <c r="G13" i="4"/>
  <c r="G14" i="4"/>
  <c r="G15" i="4"/>
  <c r="G16" i="4"/>
  <c r="G17" i="4"/>
  <c r="G18" i="4"/>
  <c r="G19" i="4"/>
  <c r="G20" i="4"/>
  <c r="G21" i="4"/>
  <c r="G22" i="4"/>
  <c r="G23" i="4"/>
  <c r="G24" i="4"/>
  <c r="G25" i="4"/>
  <c r="G26" i="4"/>
  <c r="G27" i="4"/>
  <c r="G28" i="4"/>
  <c r="G29" i="4"/>
  <c r="B3" i="4"/>
  <c r="B4" i="4"/>
  <c r="B5" i="4"/>
  <c r="B6" i="4"/>
  <c r="B7" i="4"/>
  <c r="B8" i="4"/>
  <c r="B9" i="4"/>
  <c r="B10" i="4"/>
  <c r="B11" i="4"/>
  <c r="B12" i="4"/>
  <c r="B13" i="4"/>
  <c r="B14" i="4"/>
  <c r="B15" i="4"/>
  <c r="B16" i="4"/>
  <c r="B17" i="4"/>
  <c r="B18" i="4"/>
  <c r="B19" i="4"/>
  <c r="B20" i="4"/>
  <c r="B21" i="4"/>
  <c r="B22" i="4"/>
  <c r="B23" i="4"/>
  <c r="B24" i="4"/>
  <c r="B25" i="4"/>
  <c r="B26" i="4"/>
  <c r="B27" i="4"/>
  <c r="B28" i="4"/>
  <c r="B2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<sst xmlns="http://schemas.openxmlformats.org/spreadsheetml/2006/main" count="180294" uniqueCount="39130">
  <si>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</si>
  <si>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</si>
  <si>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</si>
  <si>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</si>
  <si>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</si>
  <si>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</si>
  <si>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</si>
  <si>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</si>
  <si>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</si>
  <si>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</si>
  <si>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</si>
  <si>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</si>
  <si>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</si>
  <si>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</si>
  <si>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</si>
  <si>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</si>
  <si>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</si>
  <si>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</si>
  <si>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</si>
  <si>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</si>
  <si>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</si>
  <si>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</si>
  <si>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</si>
  <si>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</si>
  <si>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</si>
  <si>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</si>
  <si>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</si>
  <si>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</si>
  <si>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</si>
  <si>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</si>
  <si>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</si>
  <si>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</si>
  <si>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</si>
  <si>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</si>
  <si>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</si>
  <si>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</si>
  <si>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</si>
  <si>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</si>
  <si>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</si>
  <si>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</si>
  <si>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</si>
  <si>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</si>
  <si>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</si>
  <si>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</si>
  <si>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</si>
  <si>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</si>
  <si>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</si>
  <si>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</si>
  <si>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</si>
  <si>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</si>
  <si>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</si>
  <si>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</si>
  <si>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</si>
  <si>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</si>
  <si>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</si>
  <si>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</si>
  <si>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</si>
  <si>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</si>
  <si>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</si>
  <si>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</si>
  <si>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</si>
  <si>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</si>
  <si>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</si>
  <si>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</si>
  <si>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</si>
  <si>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</si>
  <si>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</si>
  <si>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</si>
  <si>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</si>
  <si>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</si>
  <si>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</si>
  <si>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</si>
  <si>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</si>
  <si>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</si>
  <si>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</si>
  <si>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</si>
  <si>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</si>
  <si>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</si>
  <si>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</si>
  <si>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</si>
  <si>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</si>
  <si>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</si>
  <si>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</si>
  <si>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</si>
  <si>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</si>
  <si>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</si>
  <si>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</si>
  <si>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</si>
  <si>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</si>
  <si>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</si>
  <si>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</si>
  <si>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</si>
  <si>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</si>
  <si>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</si>
  <si>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</si>
  <si>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</si>
  <si>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</si>
  <si>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</si>
  <si>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</si>
  <si>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</si>
  <si>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</si>
  <si>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</si>
  <si>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</si>
  <si>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</si>
  <si>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</si>
  <si>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</si>
  <si>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</si>
  <si>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</si>
  <si>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</si>
  <si>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</si>
  <si>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</si>
  <si>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</si>
  <si>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</si>
  <si>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</si>
  <si>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</si>
  <si>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</si>
  <si>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</si>
  <si>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</si>
  <si>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</si>
  <si>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</si>
  <si>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</si>
  <si>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</si>
  <si>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</si>
  <si>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</si>
  <si>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</si>
  <si>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</si>
  <si>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</si>
  <si>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</si>
  <si>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</si>
  <si>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</si>
  <si>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</si>
  <si>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</si>
  <si>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</si>
  <si>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</si>
  <si>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</si>
  <si>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</si>
  <si>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</si>
  <si>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</si>
  <si>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</si>
  <si>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</si>
  <si>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</si>
  <si>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</si>
  <si>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</si>
  <si>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</si>
  <si>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</si>
  <si>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</si>
  <si>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</si>
  <si>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</si>
  <si>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</si>
  <si>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</si>
  <si>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</si>
  <si>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</si>
  <si>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</si>
  <si>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</si>
  <si>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</si>
  <si>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</si>
  <si>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</si>
  <si>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</si>
  <si>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</si>
  <si>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</si>
  <si>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</si>
  <si>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</si>
  <si>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</si>
  <si>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</si>
  <si>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</si>
  <si>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</si>
  <si>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</si>
  <si>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</si>
  <si>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</si>
  <si>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</si>
  <si>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</si>
  <si>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</si>
  <si>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</si>
  <si>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</si>
  <si>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</si>
  <si>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</si>
  <si>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</si>
  <si>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</si>
  <si>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</si>
  <si>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</si>
  <si>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</si>
  <si>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</si>
  <si>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</si>
  <si>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</si>
  <si>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</si>
  <si>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</si>
  <si>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</si>
  <si>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</si>
  <si>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</si>
  <si>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</si>
  <si>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</si>
  <si>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</si>
  <si>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</si>
  <si>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</si>
  <si>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</si>
  <si>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</si>
  <si>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</si>
  <si>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</si>
  <si>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</si>
  <si>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</si>
  <si>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</si>
  <si>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</si>
  <si>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</si>
  <si>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</si>
  <si>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</si>
  <si>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</si>
  <si>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</si>
  <si>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</si>
  <si>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</si>
  <si>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</si>
  <si>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</si>
  <si>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</si>
  <si>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</si>
  <si>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</si>
  <si>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</si>
  <si>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</si>
  <si>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</si>
  <si>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</si>
  <si>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</si>
  <si>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</si>
  <si>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</si>
  <si>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</si>
  <si>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</si>
  <si>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</si>
  <si>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</si>
  <si>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</si>
  <si>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</si>
  <si>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</si>
  <si>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</si>
  <si>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</si>
  <si>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</si>
  <si>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</si>
  <si>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</si>
  <si>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</si>
  <si>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</si>
  <si>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</si>
  <si>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</si>
  <si>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</si>
  <si>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</si>
  <si>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</si>
  <si>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</si>
  <si>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</si>
  <si>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</si>
  <si>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</si>
  <si>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</si>
  <si>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</si>
  <si>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</si>
  <si>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</si>
  <si>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</si>
  <si>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</si>
  <si>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</si>
  <si>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</si>
  <si>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</si>
  <si>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</si>
  <si>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</si>
  <si>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</si>
  <si>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</si>
  <si>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</si>
  <si>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</si>
  <si>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</si>
  <si>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</si>
  <si>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</si>
  <si>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</si>
  <si>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</si>
  <si>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</si>
  <si>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</si>
  <si>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</si>
  <si>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</si>
  <si>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</si>
  <si>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</si>
  <si>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</si>
  <si>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</si>
  <si>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</si>
  <si>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</si>
  <si>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</si>
  <si>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</si>
  <si>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</si>
  <si>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</si>
  <si>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</si>
  <si>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</si>
  <si>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</si>
  <si>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</si>
  <si>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</si>
  <si>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</si>
  <si>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</si>
  <si>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</si>
  <si>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</si>
  <si>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</si>
  <si>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</si>
  <si>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</si>
  <si>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</si>
  <si>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</si>
  <si>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</si>
  <si>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</si>
  <si>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</si>
  <si>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</si>
  <si>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</si>
  <si>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</si>
  <si>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</si>
  <si>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</si>
  <si>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</si>
  <si>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</si>
  <si>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</si>
  <si>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</si>
  <si>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</si>
  <si>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</si>
  <si>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</si>
  <si>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</si>
  <si>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</si>
  <si>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</si>
  <si>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</si>
  <si>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</si>
  <si>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</si>
  <si>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</si>
  <si>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</si>
  <si>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</si>
  <si>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</si>
  <si>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</si>
  <si>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</si>
  <si>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</si>
  <si>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</si>
  <si>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</si>
  <si>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</si>
  <si>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</si>
  <si>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</si>
  <si>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</si>
  <si>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</si>
  <si>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</si>
  <si>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</si>
  <si>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</si>
  <si>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</si>
  <si>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</si>
  <si>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</si>
  <si>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</si>
  <si>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</si>
  <si>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</si>
  <si>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</si>
  <si>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</si>
  <si>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</si>
  <si>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</si>
  <si>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</si>
  <si>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</si>
  <si>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</si>
  <si>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</si>
  <si>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</si>
  <si>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</si>
  <si>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</si>
  <si>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</si>
  <si>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</si>
  <si>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</si>
  <si>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</si>
  <si>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</si>
  <si>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</si>
  <si>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</si>
  <si>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</si>
  <si>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</si>
  <si>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</si>
  <si>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</si>
  <si>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</si>
  <si>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</si>
  <si>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</si>
  <si>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</si>
  <si>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</si>
  <si>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</si>
  <si>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</si>
  <si>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</si>
  <si>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</si>
  <si>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</si>
  <si>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</si>
  <si>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</si>
  <si>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</si>
  <si>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</si>
  <si>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</si>
  <si>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</si>
  <si>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</si>
  <si>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</si>
  <si>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</si>
  <si>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</si>
  <si>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</si>
  <si>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</si>
  <si>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</si>
  <si>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</si>
  <si>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</si>
  <si>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</si>
  <si>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</si>
  <si>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</si>
  <si>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</si>
  <si>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</si>
  <si>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</si>
  <si>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</si>
  <si>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</si>
  <si>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</si>
  <si>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</si>
  <si>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</si>
  <si>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</si>
  <si>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</si>
  <si>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</si>
  <si>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</si>
  <si>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</si>
  <si>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</si>
  <si>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</si>
  <si>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</si>
  <si>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</si>
  <si>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</si>
  <si>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</si>
  <si>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</si>
  <si>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</si>
  <si>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</si>
  <si>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</si>
  <si>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</si>
  <si>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</si>
  <si>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</si>
  <si>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</si>
  <si>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</si>
  <si>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</si>
  <si>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</si>
  <si>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</si>
  <si>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</si>
  <si>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</si>
  <si>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</si>
  <si>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</si>
  <si>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</si>
  <si>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</si>
  <si>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</si>
  <si>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</si>
  <si>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</si>
  <si>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</si>
  <si>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</si>
  <si>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</si>
  <si>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</si>
  <si>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</si>
  <si>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</si>
  <si>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</si>
  <si>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</si>
  <si>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</si>
  <si>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</si>
  <si>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</si>
  <si>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</si>
  <si>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</si>
  <si>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</si>
  <si>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</si>
  <si>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</si>
  <si>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</si>
  <si>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</si>
  <si>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</si>
  <si>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</si>
  <si>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</si>
  <si>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</si>
  <si>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</si>
  <si>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</si>
  <si>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</si>
  <si>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</si>
  <si>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</si>
  <si>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</si>
  <si>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</si>
  <si>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</si>
  <si>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</si>
  <si>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</si>
  <si>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</si>
  <si>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</si>
  <si>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</si>
  <si>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</si>
  <si>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</si>
  <si>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</si>
  <si>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</si>
  <si>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</si>
  <si>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</si>
  <si>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</si>
  <si>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</si>
  <si>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</si>
  <si>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</si>
  <si>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</si>
  <si>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</si>
  <si>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</si>
  <si>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</si>
  <si>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</si>
  <si>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</si>
  <si>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</si>
  <si>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</si>
  <si>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</si>
  <si>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</si>
  <si>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</si>
  <si>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</si>
  <si>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</si>
  <si>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</si>
  <si>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</si>
  <si>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</si>
  <si>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</si>
  <si>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</si>
  <si>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</si>
  <si>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</si>
  <si>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</si>
  <si>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</si>
  <si>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</si>
  <si>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</si>
  <si>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</si>
  <si>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</si>
  <si>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</si>
  <si>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</si>
  <si>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</si>
  <si>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</si>
  <si>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</si>
  <si>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</si>
  <si>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</si>
  <si>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</si>
  <si>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</si>
  <si>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</si>
  <si>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</si>
  <si>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</si>
  <si>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</si>
  <si>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</si>
  <si>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</si>
  <si>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</si>
  <si>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</si>
  <si>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</si>
  <si>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</si>
  <si>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</si>
  <si>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</si>
  <si>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</si>
  <si>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</si>
  <si>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</si>
  <si>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</si>
  <si>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</si>
  <si>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</si>
  <si>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</si>
  <si>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</si>
  <si>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</si>
  <si>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</si>
  <si>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</si>
  <si>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</si>
  <si>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</si>
  <si>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</si>
  <si>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</si>
  <si>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</si>
  <si>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</si>
  <si>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</si>
  <si>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</si>
  <si>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</si>
  <si>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</si>
  <si>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</si>
  <si>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</si>
  <si>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</si>
  <si>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</si>
  <si>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</si>
  <si>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</si>
  <si>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</si>
  <si>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</si>
  <si>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</si>
  <si>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</si>
  <si>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</si>
  <si>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</si>
  <si>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</si>
  <si>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</si>
  <si>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</si>
  <si>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</si>
  <si>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</si>
  <si>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</si>
  <si>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</si>
  <si>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</si>
  <si>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</si>
  <si>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</si>
  <si>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</si>
  <si>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</si>
  <si>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</si>
  <si>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</si>
  <si>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</si>
  <si>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</si>
  <si>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</si>
  <si>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</si>
  <si>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</si>
  <si>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</si>
  <si>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</si>
  <si>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</si>
  <si>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</si>
  <si>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</si>
  <si>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</si>
  <si>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</si>
  <si>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</si>
  <si>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</si>
  <si>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</si>
  <si>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</si>
  <si>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</si>
  <si>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</si>
  <si>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</si>
  <si>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</si>
  <si>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</si>
  <si>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</si>
  <si>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</si>
  <si>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</si>
  <si>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</si>
  <si>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</si>
  <si>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</si>
  <si>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</si>
  <si>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</si>
  <si>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</si>
  <si>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</si>
  <si>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</si>
  <si>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</si>
  <si>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</si>
  <si>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</si>
  <si>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</si>
  <si>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</si>
  <si>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</si>
  <si>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</si>
  <si>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</si>
  <si>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</si>
  <si>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</si>
  <si>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</si>
  <si>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</si>
  <si>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</si>
  <si>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</si>
  <si>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</si>
  <si>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</si>
  <si>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</si>
  <si>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</si>
  <si>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</si>
  <si>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</si>
  <si>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</si>
  <si>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</si>
  <si>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</si>
  <si>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</si>
  <si>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</si>
  <si>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</si>
  <si>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</si>
  <si>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</si>
  <si>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</si>
  <si>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</si>
  <si>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</si>
  <si>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</si>
  <si>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</si>
  <si>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</si>
  <si>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</si>
  <si>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</si>
  <si>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</si>
  <si>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</si>
  <si>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</si>
  <si>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</si>
  <si>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</si>
  <si>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</si>
  <si>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</si>
  <si>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</si>
  <si>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</si>
  <si>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</si>
  <si>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</si>
  <si>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</si>
  <si>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</si>
  <si>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</si>
  <si>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</si>
  <si>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</si>
  <si>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</si>
  <si>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</si>
  <si>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</si>
  <si>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</si>
  <si>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</si>
  <si>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</si>
  <si>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</si>
  <si>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</si>
  <si>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</si>
  <si>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</si>
  <si>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</si>
  <si>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</si>
  <si>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</si>
  <si>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</si>
  <si>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</si>
  <si>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</si>
  <si>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</si>
  <si>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</si>
  <si>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</si>
  <si>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</si>
  <si>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</si>
  <si>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</si>
  <si>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</si>
  <si>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</si>
  <si>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</si>
  <si>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</si>
  <si>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</si>
  <si>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</si>
  <si>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</si>
  <si>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</si>
  <si>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</si>
  <si>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</si>
  <si>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</si>
  <si>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</si>
  <si>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</si>
  <si>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</si>
  <si>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</si>
  <si>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</si>
  <si>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</si>
  <si>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</si>
  <si>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</si>
  <si>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</si>
  <si>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</si>
  <si>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</si>
  <si>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</si>
  <si>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</si>
  <si>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</si>
  <si>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</si>
  <si>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</si>
  <si>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</si>
  <si>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</si>
  <si>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</si>
  <si>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</si>
  <si>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</si>
  <si>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</si>
  <si>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</si>
  <si>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</si>
  <si>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</si>
  <si>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</si>
  <si>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</si>
  <si>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</si>
  <si>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</si>
  <si>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</si>
  <si>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</si>
  <si>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</si>
  <si>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</si>
  <si>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</si>
  <si>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</si>
  <si>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</si>
  <si>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</si>
  <si>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</si>
  <si>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</si>
  <si>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</si>
  <si>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</si>
  <si>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</si>
  <si>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</si>
  <si>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</si>
  <si>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</si>
  <si>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</si>
  <si>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</si>
  <si>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</si>
  <si>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</si>
  <si>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</si>
  <si>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</si>
  <si>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</si>
  <si>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</si>
  <si>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</si>
  <si>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</si>
  <si>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</si>
  <si>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</si>
  <si>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</si>
  <si>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</si>
  <si>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</si>
  <si>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</si>
  <si>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</si>
  <si>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</si>
  <si>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</si>
  <si>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</si>
  <si>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</si>
  <si>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</si>
  <si>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</si>
  <si>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</si>
  <si>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</si>
  <si>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</si>
  <si>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</si>
  <si>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</si>
  <si>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</si>
  <si>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</si>
  <si>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</si>
  <si>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</si>
  <si>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</si>
  <si>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</si>
  <si>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</si>
  <si>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</si>
  <si>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</si>
  <si>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</si>
  <si>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</si>
  <si>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</si>
  <si>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</si>
  <si>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</si>
  <si>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</si>
  <si>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</si>
  <si>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</si>
  <si>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</si>
  <si>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</si>
  <si>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</si>
  <si>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</si>
  <si>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</si>
  <si>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</si>
  <si>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</si>
  <si>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</si>
  <si>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</si>
  <si>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</si>
  <si>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</si>
  <si>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</si>
  <si>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</si>
  <si>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</si>
  <si>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</si>
  <si>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</si>
  <si>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</si>
  <si>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</si>
  <si>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</si>
  <si>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</si>
  <si>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</si>
  <si>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</si>
  <si>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</si>
  <si>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</si>
  <si>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</si>
  <si>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</si>
  <si>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</si>
  <si>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</si>
  <si>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</si>
  <si>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</si>
  <si>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</si>
  <si>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</si>
  <si>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</si>
  <si>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</si>
  <si>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</si>
  <si>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</si>
  <si>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</si>
  <si>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</si>
  <si>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</si>
  <si>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</si>
  <si>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</si>
  <si>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</si>
  <si>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</si>
  <si>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</si>
  <si>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</si>
  <si>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</si>
  <si>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</si>
  <si>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</si>
  <si>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</si>
  <si>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</si>
  <si>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</si>
  <si>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</si>
  <si>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</si>
  <si>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</si>
  <si>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</si>
  <si>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</si>
  <si>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</si>
  <si>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</si>
  <si>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</si>
  <si>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</si>
  <si>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</si>
  <si>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</si>
  <si>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</si>
  <si>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</si>
  <si>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</si>
  <si>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</si>
  <si>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</si>
  <si>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</si>
  <si>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</si>
  <si>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</si>
  <si>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</si>
  <si>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</si>
  <si>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</si>
  <si>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</si>
  <si>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</si>
  <si>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</si>
  <si>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</si>
  <si>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</si>
  <si>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</si>
  <si>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</si>
  <si>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</si>
  <si>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</si>
  <si>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</si>
  <si>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</si>
  <si>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</si>
  <si>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</si>
  <si>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</si>
  <si>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</si>
  <si>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</si>
  <si>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</si>
  <si>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</si>
  <si>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</si>
  <si>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</si>
  <si>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</si>
  <si>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</si>
  <si>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</si>
  <si>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</si>
  <si>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</si>
  <si>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</si>
  <si>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</si>
  <si>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</si>
  <si>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</si>
  <si>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</si>
  <si>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</si>
  <si>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</si>
  <si>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</si>
  <si>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</si>
  <si>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</si>
  <si>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</si>
  <si>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</si>
  <si>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</si>
  <si>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</si>
  <si>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</si>
  <si>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</si>
  <si>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</si>
  <si>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</si>
  <si>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</si>
  <si>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</si>
  <si>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</si>
  <si>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</si>
  <si>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</si>
  <si>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</si>
  <si>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</si>
  <si>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</si>
  <si>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</si>
  <si>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</si>
  <si>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</si>
  <si>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</si>
  <si>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</si>
  <si>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</si>
  <si>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</si>
  <si>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</si>
  <si>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</si>
  <si>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</si>
  <si>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</si>
  <si>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</si>
  <si>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</si>
  <si>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</si>
  <si>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</si>
  <si>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</si>
  <si>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</si>
  <si>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</si>
  <si>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</si>
  <si>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</si>
  <si>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</si>
  <si>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</si>
  <si>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</si>
  <si>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</si>
  <si>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</si>
  <si>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</si>
  <si>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</si>
  <si>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</si>
  <si>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</si>
  <si>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</si>
  <si>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</si>
  <si>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</si>
  <si>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</si>
  <si>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</si>
  <si>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</si>
  <si>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</si>
  <si>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</si>
  <si>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</si>
  <si>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</si>
  <si>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</si>
  <si>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</si>
  <si>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</si>
  <si>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</si>
  <si>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</si>
  <si>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</si>
  <si>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</si>
  <si>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</si>
  <si>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</si>
  <si>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</si>
  <si>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</si>
  <si>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</si>
  <si>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</si>
  <si>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</si>
  <si>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</si>
  <si>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</si>
  <si>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</si>
  <si>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</si>
  <si>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</si>
  <si>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</si>
  <si>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</si>
  <si>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</si>
  <si>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</si>
  <si>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</si>
  <si>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</si>
  <si>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</si>
  <si>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</si>
  <si>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</si>
  <si>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</si>
  <si>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</si>
  <si>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</si>
  <si>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</si>
  <si>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</si>
  <si>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</si>
  <si>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</si>
  <si>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</si>
  <si>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</si>
  <si>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</si>
  <si>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</si>
  <si>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</si>
  <si>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</si>
  <si>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</si>
  <si>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</si>
  <si>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</si>
  <si>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</si>
  <si>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</si>
  <si>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</si>
  <si>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</si>
  <si>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</si>
  <si>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</si>
  <si>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</si>
  <si>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</si>
  <si>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</si>
  <si>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</si>
  <si>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</si>
  <si>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</si>
  <si>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</si>
  <si>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</si>
  <si>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</si>
  <si>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</si>
  <si>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</si>
  <si>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</si>
  <si>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</si>
  <si>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</si>
  <si>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</si>
  <si>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</si>
  <si>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</si>
  <si>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</si>
  <si>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</si>
  <si>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</si>
  <si>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</si>
  <si>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</si>
  <si>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</si>
  <si>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</si>
  <si>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</si>
  <si>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</si>
  <si>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</si>
  <si>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</si>
  <si>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</si>
  <si>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</si>
  <si>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</si>
  <si>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</si>
  <si>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</si>
  <si>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</si>
  <si>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</si>
  <si>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</si>
  <si>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</si>
  <si>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</si>
  <si>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</si>
  <si>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</si>
  <si>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</si>
  <si>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</si>
  <si>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</si>
  <si>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</si>
  <si>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</si>
  <si>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</si>
  <si>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</si>
  <si>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</si>
  <si>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</si>
  <si>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</si>
  <si>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</si>
  <si>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</si>
  <si>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</si>
  <si>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</si>
  <si>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</si>
  <si>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</si>
  <si>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</si>
  <si>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</si>
  <si>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</si>
  <si>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</si>
  <si>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</si>
  <si>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</si>
  <si>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</si>
  <si>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</si>
  <si>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</si>
  <si>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</si>
  <si>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</si>
  <si>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</si>
  <si>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</si>
  <si>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</si>
  <si>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</si>
  <si>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</si>
  <si>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</si>
  <si>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</si>
  <si>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</si>
  <si>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</si>
  <si>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</si>
  <si>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</si>
  <si>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</si>
  <si>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</si>
  <si>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</si>
  <si>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</si>
  <si>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</si>
  <si>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</si>
  <si>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</si>
  <si>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</si>
  <si>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</si>
  <si>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</si>
  <si>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</si>
  <si>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</si>
  <si>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</si>
  <si>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</si>
  <si>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</si>
  <si>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</si>
  <si>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</si>
  <si>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</si>
  <si>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</si>
  <si>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</si>
  <si>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</si>
  <si>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</si>
  <si>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</si>
  <si>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</si>
  <si>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</si>
  <si>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</si>
  <si>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</si>
  <si>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</si>
  <si>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</si>
  <si>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</si>
  <si>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</si>
  <si>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</si>
  <si>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</si>
  <si>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</si>
  <si>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</si>
  <si>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</si>
  <si>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</si>
  <si>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</si>
  <si>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</si>
  <si>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</si>
  <si>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</si>
  <si>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</si>
  <si>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</si>
  <si>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</si>
  <si>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</si>
  <si>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</si>
  <si>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</si>
  <si>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</si>
  <si>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</si>
  <si>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</si>
  <si>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</si>
  <si>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</si>
  <si>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</si>
  <si>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</si>
  <si>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</si>
  <si>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</si>
  <si>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</si>
  <si>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</si>
  <si>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</si>
  <si>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</si>
  <si>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</si>
  <si>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</si>
  <si>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</si>
  <si>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</si>
  <si>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</si>
  <si>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</si>
  <si>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</si>
  <si>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</si>
  <si>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</si>
  <si>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</si>
  <si>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</si>
  <si>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</si>
  <si>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</si>
  <si>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</si>
  <si>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</si>
  <si>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</si>
  <si>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</si>
  <si>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</si>
  <si>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</si>
  <si>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</si>
  <si>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</si>
  <si>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</si>
  <si>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</si>
  <si>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</si>
  <si>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</si>
  <si>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</si>
  <si>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</si>
  <si>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</si>
  <si>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</si>
  <si>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</si>
  <si>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</si>
  <si>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</si>
  <si>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</si>
  <si>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</si>
  <si>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</si>
  <si>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</si>
  <si>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</si>
  <si>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</si>
  <si>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</si>
  <si>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</si>
  <si>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</si>
  <si>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</si>
  <si>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</si>
  <si>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</si>
  <si>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</si>
  <si>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</si>
  <si>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</si>
  <si>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</si>
  <si>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</si>
  <si>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</si>
  <si>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</si>
  <si>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</si>
  <si>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</si>
  <si>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</si>
  <si>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</si>
  <si>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</si>
  <si>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</si>
  <si>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</si>
  <si>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</si>
  <si>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</si>
  <si>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</si>
  <si>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</si>
  <si>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</si>
  <si>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</si>
  <si>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</si>
  <si>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</si>
  <si>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</si>
  <si>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</si>
  <si>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</si>
  <si>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</si>
  <si>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</si>
  <si>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</si>
  <si>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</si>
  <si>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</si>
  <si>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</si>
  <si>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</si>
  <si>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</si>
  <si>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</si>
  <si>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</si>
  <si>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</si>
  <si>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</si>
  <si>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</si>
  <si>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</si>
  <si>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</si>
  <si>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</si>
  <si>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</si>
  <si>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</si>
  <si>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</si>
  <si>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</si>
  <si>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</si>
  <si>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</si>
  <si>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</si>
  <si>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</si>
  <si>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</si>
  <si>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</si>
  <si>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</si>
  <si>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</si>
  <si>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</si>
  <si>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</si>
  <si>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</si>
  <si>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</si>
  <si>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</si>
  <si>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</si>
  <si>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</si>
  <si>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</si>
  <si>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</si>
  <si>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</si>
  <si>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</si>
  <si>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</si>
  <si>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</si>
  <si>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</si>
  <si>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</si>
  <si>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</si>
  <si>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</si>
  <si>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</si>
  <si>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</si>
  <si>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</si>
  <si>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</si>
  <si>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</si>
  <si>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</si>
  <si>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</si>
  <si>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</si>
  <si>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</si>
  <si>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</si>
  <si>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</si>
  <si>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</si>
  <si>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</si>
  <si>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</si>
  <si>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</si>
  <si>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</si>
  <si>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</si>
  <si>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</si>
  <si>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</si>
  <si>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</si>
  <si>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</si>
  <si>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</si>
  <si>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</si>
  <si>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</si>
  <si>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</si>
  <si>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</si>
  <si>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</si>
  <si>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</si>
  <si>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</si>
  <si>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</si>
  <si>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</si>
  <si>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</si>
  <si>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</si>
  <si>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</si>
  <si>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</si>
  <si>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</si>
  <si>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</si>
  <si>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</si>
  <si>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</si>
  <si>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</si>
  <si>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</si>
  <si>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</si>
  <si>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</si>
  <si>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</si>
  <si>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</si>
  <si>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</si>
  <si>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</si>
  <si>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</si>
  <si>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</si>
  <si>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</si>
  <si>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</si>
  <si>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</si>
  <si>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</si>
  <si>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</si>
  <si>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</si>
  <si>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</si>
  <si>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</si>
  <si>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</si>
  <si>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</si>
  <si>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</si>
  <si>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</si>
  <si>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</si>
  <si>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</si>
  <si>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</si>
  <si>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</si>
  <si>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</si>
  <si>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</si>
  <si>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</si>
  <si>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</si>
  <si>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</si>
  <si>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</si>
  <si>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</si>
  <si>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</si>
  <si>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</si>
  <si>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</si>
  <si>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</si>
  <si>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</si>
  <si>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</si>
  <si>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</si>
  <si>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</si>
  <si>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</si>
  <si>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</si>
  <si>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</si>
  <si>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</si>
  <si>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</si>
  <si>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</si>
  <si>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</si>
  <si>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</si>
  <si>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</si>
  <si>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</si>
  <si>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</si>
  <si>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</si>
  <si>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</si>
  <si>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</si>
  <si>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</si>
  <si>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</si>
  <si>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</si>
  <si>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</si>
  <si>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</si>
  <si>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</si>
  <si>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</si>
  <si>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</si>
  <si>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</si>
  <si>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</si>
  <si>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</si>
  <si>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</si>
  <si>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</si>
  <si>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</si>
  <si>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</si>
  <si>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</si>
  <si>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</si>
  <si>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</si>
  <si>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</si>
  <si>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</si>
  <si>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</si>
  <si>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</si>
  <si>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</si>
  <si>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</si>
  <si>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</si>
  <si>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</si>
  <si>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</si>
  <si>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</si>
  <si>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</si>
  <si>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</si>
  <si>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</si>
  <si>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</si>
  <si>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</si>
  <si>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</si>
  <si>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</si>
  <si>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</si>
  <si>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</si>
  <si>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</si>
  <si>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</si>
  <si>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</si>
  <si>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</si>
  <si>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</si>
  <si>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</si>
  <si>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</si>
  <si>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</si>
  <si>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</si>
  <si>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</si>
  <si>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</si>
  <si>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</si>
  <si>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</si>
  <si>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</si>
  <si>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</si>
  <si>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</si>
  <si>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</si>
  <si>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</si>
  <si>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</si>
  <si>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</si>
  <si>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</si>
  <si>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</si>
  <si>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</si>
  <si>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</si>
  <si>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</si>
  <si>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</si>
  <si>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</si>
  <si>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</si>
  <si>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</si>
  <si>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</si>
  <si>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</si>
  <si>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</si>
  <si>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</si>
  <si>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</si>
  <si>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</si>
  <si>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</si>
  <si>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</si>
  <si>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</si>
  <si>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</si>
  <si>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</si>
  <si>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</si>
  <si>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</si>
  <si>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</si>
  <si>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</si>
  <si>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</si>
  <si>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</si>
  <si>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</si>
  <si>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</si>
  <si>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</si>
  <si>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</si>
  <si>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</si>
  <si>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</si>
  <si>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</si>
  <si>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</si>
  <si>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</si>
  <si>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</si>
  <si>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</si>
  <si>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</si>
  <si>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</si>
  <si>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</si>
  <si>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</si>
  <si>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</si>
  <si>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</si>
  <si>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</si>
  <si>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</si>
  <si>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</si>
  <si>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</si>
  <si>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</si>
  <si>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</si>
  <si>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</si>
  <si>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</si>
  <si>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</si>
  <si>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</si>
  <si>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</si>
  <si>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</si>
  <si>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</si>
  <si>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</si>
  <si>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</si>
  <si>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</si>
  <si>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</si>
  <si>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</si>
  <si>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</si>
  <si>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</si>
  <si>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</si>
  <si>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</si>
  <si>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</si>
  <si>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</si>
  <si>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</si>
  <si>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</si>
  <si>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</si>
  <si>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</si>
  <si>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</si>
  <si>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</si>
  <si>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</si>
  <si>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</si>
  <si>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</si>
  <si>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</si>
  <si>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</si>
  <si>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</si>
  <si>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</si>
  <si>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</si>
  <si>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</si>
  <si>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</si>
  <si>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</si>
  <si>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</si>
  <si>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</si>
  <si>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</si>
  <si>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</si>
  <si>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</si>
  <si>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</si>
  <si>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</si>
  <si>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</si>
  <si>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</si>
  <si>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</si>
  <si>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</si>
  <si>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</si>
  <si>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</si>
  <si>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</si>
  <si>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</si>
  <si>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</si>
  <si>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</si>
  <si>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</si>
  <si>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</si>
  <si>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</si>
  <si>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</si>
  <si>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</si>
  <si>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</si>
  <si>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</si>
  <si>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</si>
  <si>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</si>
  <si>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</si>
  <si>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</si>
  <si>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</si>
  <si>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</si>
  <si>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</si>
  <si>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</si>
  <si>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</si>
  <si>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</si>
  <si>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</si>
  <si>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</si>
  <si>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</si>
  <si>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</si>
  <si>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</si>
  <si>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</si>
  <si>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</si>
  <si>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</si>
  <si>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</si>
  <si>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</si>
  <si>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</si>
  <si>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</si>
  <si>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</si>
  <si>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</si>
  <si>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</si>
  <si>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</si>
  <si>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</si>
  <si>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</si>
  <si>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</si>
  <si>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</si>
  <si>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</si>
  <si>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</si>
  <si>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</si>
  <si>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</si>
  <si>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</si>
  <si>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</si>
  <si>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</si>
  <si>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</si>
  <si>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</si>
  <si>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</si>
  <si>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</si>
  <si>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</si>
  <si>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</si>
  <si>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</si>
  <si>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</si>
  <si>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</si>
  <si>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</si>
  <si>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</si>
  <si>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</si>
  <si>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</si>
  <si>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</si>
  <si>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</si>
  <si>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</si>
  <si>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</si>
  <si>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</si>
  <si>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</si>
  <si>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</si>
  <si>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</si>
  <si>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</si>
  <si>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</si>
  <si>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</si>
  <si>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</si>
  <si>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</si>
  <si>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</si>
  <si>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</si>
  <si>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</si>
  <si>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</si>
  <si>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</si>
  <si>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</si>
  <si>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</si>
  <si>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</si>
  <si>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</si>
  <si>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</si>
  <si>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</si>
  <si>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</si>
  <si>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</si>
  <si>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</si>
  <si>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</si>
  <si>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</si>
  <si>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</si>
  <si>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</si>
  <si>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</si>
  <si>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</si>
  <si>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</si>
  <si>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</si>
  <si>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</si>
  <si>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</si>
  <si>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</si>
  <si>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</si>
  <si>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</si>
  <si>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</si>
  <si>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</si>
  <si>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</si>
  <si>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</si>
  <si>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</si>
  <si>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</si>
  <si>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</si>
  <si>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</si>
  <si>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</si>
  <si>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</si>
  <si>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</si>
  <si>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</si>
  <si>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</si>
  <si>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</si>
  <si>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</si>
  <si>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</si>
  <si>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</si>
  <si>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</si>
  <si>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</si>
  <si>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</si>
  <si>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</si>
  <si>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</si>
  <si>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</si>
  <si>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</si>
  <si>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</si>
  <si>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</si>
  <si>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</si>
  <si>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</si>
  <si>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</si>
  <si>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</si>
  <si>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</si>
  <si>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</si>
  <si>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</si>
  <si>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</si>
  <si>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</si>
  <si>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</si>
  <si>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</si>
  <si>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</si>
  <si>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</si>
  <si>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</si>
  <si>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</si>
  <si>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</si>
  <si>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</si>
  <si>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</si>
  <si>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</si>
  <si>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</si>
  <si>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</si>
  <si>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</si>
  <si>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</si>
  <si>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</si>
  <si>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</si>
  <si>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</si>
  <si>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</si>
  <si>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</si>
  <si>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</si>
  <si>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</si>
  <si>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</si>
  <si>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</si>
  <si>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</si>
  <si>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</si>
  <si>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</si>
  <si>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</si>
  <si>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</si>
  <si>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</si>
  <si>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</si>
  <si>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</si>
  <si>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</si>
  <si>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</si>
  <si>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</si>
  <si>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</si>
  <si>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</si>
  <si>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</si>
  <si>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</si>
  <si>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</si>
  <si>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</si>
  <si>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</si>
  <si>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</si>
  <si>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</si>
  <si>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</si>
  <si>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</si>
  <si>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</si>
  <si>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</si>
  <si>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</si>
  <si>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</si>
  <si>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</si>
  <si>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</si>
  <si>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</si>
  <si>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</si>
  <si>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</si>
  <si>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</si>
  <si>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</si>
  <si>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</si>
  <si>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</si>
  <si>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</si>
  <si>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</si>
  <si>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</si>
  <si>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</si>
  <si>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</si>
  <si>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</si>
  <si>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</si>
  <si>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</si>
  <si>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</si>
  <si>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</si>
  <si>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</si>
  <si>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</si>
  <si>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</si>
  <si>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</si>
  <si>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</si>
  <si>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</si>
  <si>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</si>
  <si>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</si>
  <si>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</si>
  <si>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</si>
  <si>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</si>
  <si>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</si>
  <si>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</si>
  <si>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</si>
  <si>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</si>
  <si>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</si>
  <si>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</si>
  <si>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</si>
  <si>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</si>
  <si>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</si>
  <si>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</si>
  <si>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</si>
  <si>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</si>
  <si>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</si>
  <si>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</si>
  <si>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</si>
  <si>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</si>
  <si>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</si>
  <si>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</si>
  <si>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</si>
  <si>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</si>
  <si>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</si>
  <si>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</si>
  <si>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</si>
  <si>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</si>
  <si>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</si>
  <si>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</si>
  <si>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</si>
  <si>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</si>
  <si>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</si>
  <si>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</si>
  <si>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</si>
  <si>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</si>
  <si>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</si>
  <si>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</si>
  <si>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</si>
  <si>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</si>
  <si>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</si>
  <si>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</si>
  <si>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</si>
  <si>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</si>
  <si>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</si>
  <si>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</si>
  <si>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</si>
  <si>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</si>
  <si>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</si>
  <si>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</si>
  <si>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</si>
  <si>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</si>
  <si>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</si>
  <si>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</si>
  <si>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</si>
  <si>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</si>
  <si>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</si>
  <si>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</si>
  <si>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</si>
  <si>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</si>
  <si>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</si>
  <si>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</si>
  <si>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</si>
  <si>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</si>
  <si>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</si>
  <si>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</si>
  <si>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</si>
  <si>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</si>
  <si>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</si>
  <si>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</si>
  <si>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</si>
  <si>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</si>
  <si>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</si>
  <si>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</si>
  <si>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</si>
  <si>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</si>
  <si>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</si>
  <si>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</si>
  <si>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</si>
  <si>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</si>
  <si>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</si>
  <si>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</si>
  <si>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</si>
  <si>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</si>
  <si>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</si>
  <si>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</si>
  <si>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</si>
  <si>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</si>
  <si>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</si>
  <si>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</si>
  <si>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</si>
  <si>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</si>
  <si>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</si>
  <si>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</si>
  <si>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</si>
  <si>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</si>
  <si>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</si>
  <si>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</si>
  <si>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</si>
  <si>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</si>
  <si>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</si>
  <si>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</si>
  <si>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</si>
  <si>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</si>
  <si>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</si>
  <si>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</si>
  <si>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</si>
  <si>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</si>
  <si>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</si>
  <si>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</si>
  <si>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</si>
  <si>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</si>
  <si>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</si>
  <si>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</si>
  <si>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</si>
  <si>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</si>
  <si>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</si>
  <si>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</si>
  <si>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</si>
  <si>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</si>
  <si>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</si>
  <si>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</si>
  <si>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</si>
  <si>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</si>
  <si>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</si>
  <si>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</si>
  <si>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</si>
  <si>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</si>
  <si>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</si>
  <si>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</si>
  <si>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</si>
  <si>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</si>
  <si>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</si>
  <si>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</si>
  <si>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</si>
  <si>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</si>
  <si>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</si>
  <si>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</si>
  <si>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</si>
  <si>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</si>
  <si>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</si>
  <si>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</si>
  <si>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</si>
  <si>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</si>
  <si>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</si>
  <si>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</si>
  <si>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</si>
  <si>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</si>
  <si>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</si>
  <si>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</si>
  <si>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</si>
  <si>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</si>
  <si>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</si>
  <si>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</si>
  <si>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</si>
  <si>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</si>
  <si>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</si>
  <si>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</si>
  <si>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</si>
  <si>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</si>
  <si>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</si>
  <si>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</si>
  <si>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</si>
  <si>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</si>
  <si>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</si>
  <si>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</si>
  <si>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</si>
  <si>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</si>
  <si>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</si>
  <si>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</si>
  <si>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</si>
  <si>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</si>
  <si>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</si>
  <si>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</si>
  <si>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</si>
  <si>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</si>
  <si>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</si>
  <si>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</si>
  <si>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</si>
  <si>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</si>
  <si>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</si>
  <si>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</si>
  <si>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</si>
  <si>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</si>
  <si>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</si>
  <si>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</si>
  <si>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</si>
  <si>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</si>
  <si>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</si>
  <si>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</si>
  <si>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</si>
  <si>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</si>
  <si>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</si>
  <si>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</si>
  <si>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</si>
  <si>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</si>
  <si>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</si>
  <si>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</si>
  <si>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</si>
  <si>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</si>
  <si>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</si>
  <si>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</si>
  <si>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</si>
  <si>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</si>
  <si>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</si>
  <si>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</si>
  <si>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</si>
  <si>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</si>
  <si>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</si>
  <si>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</si>
  <si>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</si>
  <si>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</si>
  <si>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</si>
  <si>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</si>
  <si>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</si>
  <si>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</si>
  <si>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</si>
  <si>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</si>
  <si>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</si>
  <si>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</si>
  <si>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</si>
  <si>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</si>
  <si>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</si>
  <si>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</si>
  <si>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</si>
  <si>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</si>
  <si>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</si>
  <si>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</si>
  <si>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</si>
  <si>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</si>
  <si>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</si>
  <si>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</si>
  <si>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</si>
  <si>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</si>
  <si>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</si>
  <si>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</si>
  <si>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</si>
  <si>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</si>
  <si>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</si>
  <si>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</si>
  <si>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</si>
  <si>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</si>
  <si>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</si>
  <si>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</si>
  <si>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</si>
  <si>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</si>
  <si>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</si>
  <si>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</si>
  <si>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</si>
  <si>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</si>
  <si>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</si>
  <si>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</si>
  <si>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</si>
  <si>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</si>
  <si>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</si>
  <si>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</si>
  <si>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</si>
  <si>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</si>
  <si>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</si>
  <si>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</si>
  <si>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</si>
  <si>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</si>
  <si>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</si>
  <si>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</si>
  <si>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</si>
  <si>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</si>
  <si>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</si>
  <si>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</si>
  <si>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</si>
  <si>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</si>
  <si>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</si>
  <si>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</si>
  <si>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</si>
  <si>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</si>
  <si>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</si>
  <si>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</si>
  <si>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</si>
  <si>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</si>
  <si>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</si>
  <si>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</si>
  <si>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</si>
  <si>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</si>
  <si>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</si>
  <si>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</si>
  <si>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</si>
  <si>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</si>
  <si>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</si>
  <si>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</si>
  <si>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</si>
  <si>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</si>
  <si>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</si>
  <si>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</si>
  <si>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</si>
  <si>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</si>
  <si>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</si>
  <si>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</si>
  <si>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</si>
  <si>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</si>
  <si>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</si>
  <si>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</si>
  <si>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</si>
  <si>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</si>
  <si>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</si>
  <si>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</si>
  <si>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</si>
  <si>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</si>
  <si>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</si>
  <si>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</si>
  <si>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</si>
  <si>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</si>
  <si>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</si>
  <si>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</si>
  <si>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</si>
  <si>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</si>
  <si>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</si>
  <si>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</si>
  <si>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</si>
  <si>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</si>
  <si>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</si>
  <si>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</si>
  <si>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</si>
  <si>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</si>
  <si>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</si>
  <si>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</si>
  <si>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</si>
  <si>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</si>
  <si>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</si>
  <si>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</si>
  <si>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</si>
  <si>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</si>
  <si>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</si>
  <si>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</si>
  <si>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</si>
  <si>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</si>
  <si>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</si>
  <si>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</si>
  <si>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</si>
  <si>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</si>
  <si>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</si>
  <si>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</si>
  <si>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</si>
  <si>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</si>
  <si>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</si>
  <si>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</si>
  <si>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</si>
  <si>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</si>
  <si>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</si>
  <si>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</si>
  <si>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</si>
  <si>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</si>
  <si>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</si>
  <si>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</si>
  <si>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</si>
  <si>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</si>
  <si>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</si>
  <si>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</si>
  <si>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</si>
  <si>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</si>
  <si>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</si>
  <si>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</si>
  <si>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</si>
  <si>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</si>
  <si>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</si>
  <si>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</si>
  <si>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</si>
  <si>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</si>
  <si>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</si>
  <si>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</si>
  <si>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</si>
  <si>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</si>
  <si>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</si>
  <si>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</si>
  <si>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</si>
  <si>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</si>
  <si>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</si>
  <si>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</si>
  <si>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</si>
  <si>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</si>
  <si>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</si>
  <si>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</si>
  <si>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</si>
  <si>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</si>
  <si>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</si>
  <si>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</si>
  <si>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</si>
  <si>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</si>
  <si>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</si>
  <si>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</si>
  <si>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</si>
  <si>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</si>
  <si>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</si>
  <si>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</si>
  <si>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</si>
  <si>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</si>
  <si>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</si>
  <si>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</si>
  <si>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</si>
  <si>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</si>
  <si>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</si>
  <si>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</si>
  <si>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</si>
  <si>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</si>
  <si>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</si>
  <si>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</si>
  <si>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</si>
  <si>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</si>
  <si>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</si>
  <si>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</si>
  <si>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</si>
  <si>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</si>
  <si>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</si>
  <si>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</si>
  <si>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</si>
  <si>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</si>
  <si>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</si>
  <si>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</si>
  <si>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</si>
  <si>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</si>
  <si>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</si>
  <si>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</si>
  <si>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</si>
  <si>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</si>
  <si>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</si>
  <si>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</si>
  <si>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</si>
  <si>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</si>
  <si>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</si>
  <si>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</si>
  <si>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</si>
  <si>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</si>
  <si>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</si>
  <si>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</si>
  <si>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</si>
  <si>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</si>
  <si>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</si>
  <si>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</si>
  <si>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</si>
  <si>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</si>
  <si>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</si>
  <si>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</si>
  <si>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</si>
  <si>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</si>
  <si>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</si>
  <si>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</si>
  <si>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</si>
  <si>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</si>
  <si>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</si>
  <si>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</si>
  <si>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</si>
  <si>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</si>
  <si>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</si>
  <si>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</si>
  <si>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</si>
  <si>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</si>
  <si>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</si>
  <si>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</si>
  <si>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</si>
  <si>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</si>
  <si>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</si>
  <si>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</si>
  <si>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</si>
  <si>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</si>
  <si>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</si>
  <si>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</si>
  <si>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</si>
  <si>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</si>
  <si>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</si>
  <si>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</si>
  <si>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</si>
  <si>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</si>
  <si>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</si>
  <si>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</si>
  <si>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</si>
  <si>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</si>
  <si>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</si>
  <si>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</si>
  <si>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</si>
  <si>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</si>
  <si>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</si>
  <si>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</si>
  <si>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</si>
  <si>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</si>
  <si>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</si>
  <si>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</si>
  <si>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</si>
  <si>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</si>
  <si>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</si>
  <si>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</si>
  <si>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</si>
  <si>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</si>
  <si>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</si>
  <si>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</si>
  <si>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</si>
  <si>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</si>
  <si>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</si>
  <si>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</si>
  <si>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</si>
  <si>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</si>
  <si>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</si>
  <si>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</si>
  <si>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</si>
  <si>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</si>
  <si>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</si>
  <si>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</si>
  <si>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</si>
  <si>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</si>
  <si>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</si>
  <si>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</si>
  <si>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</si>
  <si>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</si>
  <si>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</si>
  <si>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</si>
  <si>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</si>
  <si>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</si>
  <si>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</si>
  <si>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</si>
  <si>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</si>
  <si>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</si>
  <si>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</si>
  <si>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</si>
  <si>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</si>
  <si>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</si>
  <si>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</si>
  <si>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</si>
  <si>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</si>
  <si>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</si>
  <si>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</si>
  <si>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</si>
  <si>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</si>
  <si>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</si>
  <si>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</si>
  <si>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</si>
  <si>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</si>
  <si>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</si>
  <si>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</si>
  <si>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</si>
  <si>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</si>
  <si>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</si>
  <si>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</si>
  <si>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</si>
  <si>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</si>
  <si>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</si>
  <si>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</si>
  <si>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</si>
  <si>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</si>
  <si>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</si>
  <si>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</si>
  <si>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</si>
  <si>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</si>
  <si>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</si>
  <si>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</si>
  <si>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</si>
  <si>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</si>
  <si>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</si>
  <si>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</si>
  <si>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</si>
  <si>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</si>
  <si>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</si>
  <si>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</si>
  <si>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</si>
  <si>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</si>
  <si>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</si>
  <si>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</si>
  <si>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</si>
  <si>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</si>
  <si>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</si>
  <si>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</si>
  <si>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</si>
  <si>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</si>
  <si>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</si>
  <si>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</si>
  <si>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</si>
  <si>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</si>
  <si>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</si>
  <si>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</si>
  <si>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</si>
  <si>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</si>
  <si>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</si>
  <si>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</si>
  <si>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</si>
  <si>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</si>
  <si>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</si>
  <si>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</si>
  <si>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</si>
  <si>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</si>
  <si>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</si>
  <si>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</si>
  <si>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</si>
  <si>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</si>
  <si>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</si>
  <si>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</si>
  <si>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</si>
  <si>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</si>
  <si>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</si>
  <si>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</si>
  <si>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</si>
  <si>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</si>
  <si>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</si>
  <si>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</si>
  <si>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</si>
  <si>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</si>
  <si>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</si>
  <si>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</si>
  <si>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</si>
  <si>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</si>
  <si>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</si>
  <si>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</si>
  <si>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</si>
  <si>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</si>
  <si>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</si>
  <si>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</si>
  <si>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</si>
  <si>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</si>
  <si>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</si>
  <si>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</si>
  <si>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</si>
  <si>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</si>
  <si>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</si>
  <si>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</si>
  <si>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</si>
  <si>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</si>
  <si>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</si>
  <si>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</si>
  <si>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</si>
  <si>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</si>
  <si>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</si>
  <si>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</si>
  <si>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</si>
  <si>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</si>
  <si>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</si>
  <si>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</si>
  <si>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</si>
  <si>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</si>
  <si>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</si>
  <si>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</si>
  <si>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</si>
  <si>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</si>
  <si>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</si>
  <si>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</si>
  <si>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</si>
  <si>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</si>
  <si>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</si>
  <si>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</si>
  <si>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</si>
  <si>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</si>
  <si>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</si>
  <si>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</si>
  <si>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</si>
  <si>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</si>
  <si>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</si>
  <si>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</si>
  <si>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</si>
  <si>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</si>
  <si>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</si>
  <si>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</si>
  <si>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</si>
  <si>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</si>
  <si>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</si>
  <si>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</si>
  <si>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</si>
  <si>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</si>
  <si>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</si>
  <si>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</si>
  <si>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</si>
  <si>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</si>
  <si>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</si>
  <si>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</si>
  <si>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</si>
  <si>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</si>
  <si>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</si>
  <si>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</si>
  <si>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</si>
  <si>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</si>
  <si>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</si>
  <si>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</si>
  <si>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</si>
  <si>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</si>
  <si>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</si>
  <si>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</si>
  <si>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</si>
  <si>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</si>
  <si>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</si>
  <si>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</si>
  <si>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</si>
  <si>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</si>
  <si>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</si>
  <si>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</si>
  <si>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</si>
  <si>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</si>
  <si>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</si>
  <si>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</si>
  <si>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</si>
  <si>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</si>
  <si>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</si>
  <si>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</si>
  <si>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</si>
  <si>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</si>
  <si>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</si>
  <si>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</si>
  <si>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</si>
  <si>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</si>
  <si>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</si>
  <si>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</si>
  <si>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</si>
  <si>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</si>
  <si>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</si>
  <si>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</si>
  <si>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</si>
  <si>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</si>
  <si>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</si>
  <si>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</si>
  <si>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</si>
  <si>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</si>
  <si>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</si>
  <si>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</si>
  <si>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</si>
  <si>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</si>
  <si>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</si>
  <si>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</si>
  <si>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</si>
  <si>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</si>
  <si>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</si>
  <si>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</si>
  <si>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</si>
  <si>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</si>
  <si>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</si>
  <si>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</si>
  <si>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</si>
  <si>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</si>
  <si>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</si>
  <si>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</si>
  <si>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</si>
  <si>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</si>
  <si>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</si>
  <si>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</si>
  <si>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</si>
  <si>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</si>
  <si>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</si>
  <si>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</si>
  <si>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</si>
  <si>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</si>
  <si>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</si>
  <si>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</si>
  <si>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</si>
  <si>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</si>
  <si>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</si>
  <si>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</si>
  <si>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</si>
  <si>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</si>
  <si>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</si>
  <si>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</si>
  <si>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</si>
  <si>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</si>
  <si>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</si>
  <si>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</si>
  <si>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</si>
  <si>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</si>
  <si>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</si>
  <si>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</si>
  <si>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</si>
  <si>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</si>
  <si>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</si>
  <si>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</si>
  <si>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</si>
  <si>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</si>
  <si>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</si>
  <si>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</si>
  <si>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</si>
  <si>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</si>
  <si>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</si>
  <si>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</si>
  <si>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</si>
  <si>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</si>
  <si>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</si>
  <si>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</si>
  <si>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</si>
  <si>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</si>
  <si>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</si>
  <si>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</si>
  <si>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</si>
  <si>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</si>
  <si>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</si>
  <si>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</si>
  <si>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</si>
  <si>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</si>
  <si>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</si>
  <si>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</si>
  <si>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</si>
  <si>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</si>
  <si>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</si>
  <si>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</si>
  <si>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</si>
  <si>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</si>
  <si>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</si>
  <si>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</si>
  <si>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</si>
  <si>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</si>
  <si>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</si>
  <si>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</si>
  <si>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</si>
  <si>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</si>
  <si>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</si>
  <si>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</si>
  <si>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</si>
  <si>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</si>
  <si>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</si>
  <si>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</si>
  <si>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</si>
  <si>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</si>
  <si>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</si>
  <si>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</si>
  <si>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</si>
  <si>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</si>
  <si>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</si>
  <si>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</si>
  <si>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</si>
  <si>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</si>
  <si>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</si>
  <si>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</si>
  <si>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</si>
  <si>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</si>
  <si>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</si>
  <si>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</si>
  <si>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</si>
  <si>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</si>
  <si>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</si>
  <si>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</si>
  <si>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</si>
  <si>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</si>
  <si>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</si>
  <si>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</si>
  <si>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</si>
  <si>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</si>
  <si>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</si>
  <si>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</si>
  <si>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</si>
  <si>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</si>
  <si>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</si>
  <si>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</si>
  <si>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</si>
  <si>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</si>
  <si>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</si>
  <si>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</si>
  <si>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</si>
  <si>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</si>
  <si>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</si>
  <si>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</si>
  <si>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</si>
  <si>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</si>
  <si>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</si>
  <si>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</si>
  <si>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</si>
  <si>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</si>
  <si>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</si>
  <si>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</si>
  <si>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</si>
  <si>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</si>
  <si>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</si>
  <si>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</si>
  <si>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</si>
  <si>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</si>
  <si>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</si>
  <si>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</si>
  <si>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</si>
  <si>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</si>
  <si>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</si>
  <si>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</si>
  <si>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</si>
  <si>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</si>
  <si>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</si>
  <si>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</si>
  <si>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</si>
  <si>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</si>
  <si>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</si>
  <si>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</si>
  <si>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</si>
  <si>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</si>
  <si>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</si>
  <si>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</si>
  <si>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</si>
  <si>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</si>
  <si>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</si>
  <si>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</si>
  <si>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</si>
  <si>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</si>
  <si>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</si>
  <si>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</si>
  <si>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</si>
  <si>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</si>
  <si>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</si>
  <si>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</si>
  <si>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</si>
  <si>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</si>
  <si>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</si>
  <si>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</si>
  <si>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</si>
  <si>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</si>
  <si>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</si>
  <si>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</si>
  <si>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</si>
  <si>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</si>
  <si>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</si>
  <si>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</si>
  <si>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</si>
  <si>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</si>
  <si>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</si>
  <si>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</si>
  <si>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</si>
  <si>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</si>
  <si>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</si>
  <si>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</si>
  <si>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</si>
  <si>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</si>
  <si>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</si>
  <si>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</si>
  <si>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</si>
  <si>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</si>
  <si>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</si>
  <si>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</si>
  <si>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</si>
  <si>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</si>
  <si>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</si>
  <si>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</si>
  <si>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</si>
  <si>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</si>
  <si>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</si>
  <si>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</si>
  <si>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</si>
  <si>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</si>
  <si>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</si>
  <si>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</si>
  <si>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</si>
  <si>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</si>
  <si>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</si>
  <si>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</si>
  <si>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</si>
  <si>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</si>
  <si>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</si>
  <si>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</si>
  <si>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</si>
  <si>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</si>
  <si>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</si>
  <si>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</si>
  <si>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</si>
  <si>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</si>
  <si>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</si>
  <si>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</si>
  <si>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</si>
  <si>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</si>
  <si>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</si>
  <si>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</si>
  <si>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</si>
  <si>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</si>
  <si>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</si>
  <si>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</si>
  <si>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</si>
  <si>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</si>
  <si>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</si>
  <si>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</si>
  <si>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</si>
  <si>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</si>
  <si>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</si>
  <si>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</si>
  <si>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</si>
  <si>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</si>
  <si>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</si>
  <si>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</si>
  <si>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</si>
  <si>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</si>
  <si>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</si>
  <si>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</si>
  <si>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</si>
  <si>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</si>
  <si>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</si>
  <si>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</si>
  <si>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</si>
  <si>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</si>
  <si>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</si>
  <si>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</si>
  <si>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</si>
  <si>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</si>
  <si>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</si>
  <si>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</si>
  <si>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</si>
  <si>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</si>
  <si>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</si>
  <si>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</si>
  <si>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</si>
  <si>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</si>
  <si>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</si>
  <si>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</si>
  <si>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</si>
  <si>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</si>
  <si>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</si>
  <si>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</si>
  <si>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</si>
  <si>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</si>
  <si>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</si>
  <si>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</si>
  <si>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</si>
  <si>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</si>
  <si>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</si>
  <si>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</si>
  <si>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</si>
  <si>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</si>
  <si>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</si>
  <si>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</si>
  <si>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</si>
  <si>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</si>
  <si>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</si>
  <si>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</si>
  <si>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</si>
  <si>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</si>
  <si>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</si>
  <si>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</si>
  <si>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</si>
  <si>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</si>
  <si>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</si>
  <si>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</si>
  <si>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</si>
  <si>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</si>
  <si>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</si>
  <si>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</si>
  <si>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</si>
  <si>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</si>
  <si>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</si>
  <si>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</si>
  <si>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</si>
  <si>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</si>
  <si>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</si>
  <si>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</si>
  <si>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</si>
  <si>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</si>
  <si>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</si>
  <si>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</si>
  <si>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</si>
  <si>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</si>
  <si>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</si>
  <si>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</si>
  <si>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</si>
  <si>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</si>
  <si>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</si>
  <si>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</si>
  <si>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</si>
  <si>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</si>
  <si>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</si>
  <si>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</si>
  <si>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</si>
  <si>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</si>
  <si>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</si>
  <si>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</si>
  <si>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</si>
  <si>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</si>
  <si>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</si>
  <si>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</si>
  <si>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</si>
  <si>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</si>
  <si>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</si>
  <si>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</si>
  <si>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</si>
  <si>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</si>
  <si>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</si>
  <si>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</si>
  <si>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</si>
  <si>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</si>
  <si>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</si>
  <si>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</si>
  <si>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</si>
  <si>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</si>
  <si>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</si>
  <si>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</si>
  <si>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</si>
  <si>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</si>
  <si>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</si>
  <si>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</si>
  <si>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</si>
  <si>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</si>
  <si>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</si>
  <si>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</si>
  <si>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</si>
  <si>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</si>
  <si>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</si>
  <si>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</si>
  <si>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</si>
  <si>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</si>
  <si>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</si>
  <si>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</si>
  <si>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</si>
  <si>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</si>
  <si>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</si>
  <si>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</si>
  <si>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</si>
  <si>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</si>
  <si>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</si>
  <si>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</si>
  <si>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</si>
  <si>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</si>
  <si>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</si>
  <si>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</si>
  <si>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</si>
  <si>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</si>
  <si>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</si>
  <si>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</si>
  <si>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</si>
  <si>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</si>
  <si>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</si>
  <si>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</si>
  <si>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</si>
  <si>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</si>
  <si>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</si>
  <si>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</si>
  <si>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</si>
  <si>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</si>
  <si>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</si>
  <si>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</si>
  <si>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</si>
  <si>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</si>
  <si>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</si>
  <si>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</si>
  <si>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</si>
  <si>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</si>
  <si>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</si>
  <si>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</si>
  <si>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</si>
  <si>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</si>
  <si>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</si>
  <si>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</si>
  <si>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</si>
  <si>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</si>
  <si>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</si>
  <si>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</si>
  <si>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</si>
  <si>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</si>
  <si>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</si>
  <si>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</si>
  <si>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</si>
  <si>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</si>
  <si>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</si>
  <si>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</si>
  <si>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</si>
  <si>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</si>
  <si>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</si>
  <si>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</si>
  <si>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</si>
  <si>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</si>
  <si>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</si>
  <si>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</si>
  <si>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</si>
  <si>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</si>
  <si>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</si>
  <si>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</si>
  <si>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</si>
  <si>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</si>
  <si>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</si>
  <si>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</si>
  <si>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</si>
  <si>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</si>
  <si>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</si>
  <si>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</si>
  <si>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</si>
  <si>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</si>
  <si>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</si>
  <si>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</si>
  <si>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</si>
  <si>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</si>
  <si>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</si>
  <si>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</si>
  <si>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</si>
  <si>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</si>
  <si>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</si>
  <si>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</si>
  <si>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</si>
  <si>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</si>
  <si>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</si>
  <si>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</si>
  <si>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</si>
  <si>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</si>
  <si>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</si>
  <si>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</si>
  <si>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</si>
  <si>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</si>
  <si>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</si>
  <si>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</si>
  <si>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</si>
  <si>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</si>
  <si>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</si>
  <si>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</si>
  <si>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</si>
  <si>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</si>
  <si>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</si>
  <si>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</si>
  <si>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</si>
  <si>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</si>
  <si>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</si>
  <si>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</si>
  <si>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</si>
  <si>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</si>
  <si>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</si>
  <si>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</si>
  <si>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</si>
  <si>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</si>
  <si>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</si>
  <si>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</si>
  <si>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</si>
  <si>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</si>
  <si>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</si>
  <si>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</si>
  <si>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</si>
  <si>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</si>
  <si>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</si>
  <si>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</si>
  <si>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</si>
  <si>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</si>
  <si>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</si>
  <si>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</si>
  <si>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</si>
  <si>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</si>
  <si>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</si>
  <si>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</si>
  <si>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</si>
  <si>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</si>
  <si>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</si>
  <si>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</si>
  <si>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</si>
  <si>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</si>
  <si>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</si>
  <si>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</si>
  <si>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</si>
  <si>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</si>
  <si>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</si>
  <si>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</si>
  <si>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</si>
  <si>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</si>
  <si>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</si>
  <si>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</si>
  <si>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</si>
  <si>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</si>
  <si>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</si>
  <si>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</si>
  <si>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</si>
  <si>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</si>
  <si>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</si>
  <si>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</si>
  <si>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</si>
  <si>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</si>
  <si>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</si>
  <si>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</si>
  <si>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</si>
  <si>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</si>
  <si>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</si>
  <si>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</si>
  <si>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</si>
  <si>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</si>
  <si>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</si>
  <si>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</si>
  <si>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</si>
  <si>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</si>
  <si>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</si>
  <si>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</si>
  <si>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</si>
  <si>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</si>
  <si>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</si>
  <si>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</si>
  <si>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</si>
  <si>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</si>
  <si>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</si>
  <si>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</si>
  <si>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</si>
  <si>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</si>
  <si>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</si>
  <si>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</si>
  <si>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</si>
  <si>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</si>
  <si>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</si>
  <si>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</si>
  <si>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</si>
  <si>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</si>
  <si>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</si>
  <si>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</si>
  <si>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</si>
  <si>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</si>
  <si>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</si>
  <si>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</si>
  <si>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</si>
  <si>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</si>
  <si>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</si>
  <si>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</si>
  <si>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</si>
  <si>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</si>
  <si>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</si>
  <si>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</si>
  <si>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</si>
  <si>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</si>
  <si>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</si>
  <si>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</si>
  <si>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</si>
  <si>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</si>
  <si>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</si>
  <si>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</si>
  <si>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</si>
  <si>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</si>
  <si>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</si>
  <si>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</si>
  <si>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</si>
  <si>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</si>
  <si>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</si>
  <si>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</si>
  <si>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</si>
  <si>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</si>
  <si>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</si>
  <si>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</si>
  <si>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</si>
  <si>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</si>
  <si>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</si>
  <si>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</si>
  <si>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</si>
  <si>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</si>
  <si>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</si>
  <si>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</si>
  <si>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</si>
  <si>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</si>
  <si>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</si>
  <si>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</si>
  <si>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</si>
  <si>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</si>
  <si>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</si>
  <si>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</si>
  <si>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</si>
  <si>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</si>
  <si>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</si>
  <si>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</si>
  <si>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</si>
  <si>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</si>
  <si>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</si>
  <si>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</si>
  <si>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</si>
  <si>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</si>
  <si>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</si>
  <si>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</si>
  <si>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</si>
  <si>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</si>
  <si>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</si>
  <si>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</si>
  <si>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</si>
  <si>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</si>
  <si>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</si>
  <si>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</si>
  <si>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</si>
  <si>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</si>
  <si>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</si>
  <si>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</si>
  <si>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</si>
  <si>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</si>
  <si>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</si>
  <si>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</si>
  <si>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</si>
  <si>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</si>
  <si>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</si>
  <si>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</si>
  <si>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</si>
  <si>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</si>
  <si>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</si>
  <si>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</si>
  <si>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</si>
  <si>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</si>
  <si>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</si>
  <si>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</si>
  <si>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</si>
  <si>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</si>
  <si>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</si>
  <si>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</si>
  <si>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</si>
  <si>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</si>
  <si>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</si>
  <si>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</si>
  <si>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</si>
  <si>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</si>
  <si>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</si>
  <si>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</si>
  <si>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</si>
  <si>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</si>
  <si>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</si>
  <si>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</si>
  <si>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</si>
  <si>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</si>
  <si>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</si>
  <si>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</si>
  <si>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</si>
  <si>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</si>
  <si>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</si>
  <si>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</si>
  <si>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</si>
  <si>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</si>
  <si>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</si>
  <si>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</si>
  <si>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</si>
  <si>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</si>
  <si>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</si>
  <si>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</si>
  <si>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</si>
  <si>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</si>
  <si>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</si>
  <si>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</si>
  <si>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</si>
  <si>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</si>
  <si>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</si>
  <si>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</si>
  <si>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</si>
  <si>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</si>
  <si>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</si>
  <si>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</si>
  <si>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</si>
  <si>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</si>
  <si>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</si>
  <si>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</si>
  <si>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</si>
  <si>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</si>
  <si>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</si>
  <si>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</si>
  <si>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</si>
  <si>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</si>
  <si>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</si>
  <si>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</si>
  <si>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</si>
  <si>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</si>
  <si>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</si>
  <si>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</si>
  <si>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</si>
  <si>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</si>
  <si>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</si>
  <si>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</si>
  <si>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</si>
  <si>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</si>
  <si>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</si>
  <si>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</si>
  <si>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</si>
  <si>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</si>
  <si>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</si>
  <si>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</si>
  <si>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</si>
  <si>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</si>
  <si>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</si>
  <si>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</si>
  <si>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</si>
  <si>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</si>
  <si>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</si>
  <si>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</si>
  <si>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</si>
  <si>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</si>
  <si>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</si>
  <si>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</si>
  <si>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</si>
  <si>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</si>
  <si>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</si>
  <si>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</si>
  <si>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</si>
  <si>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</si>
  <si>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</si>
  <si>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</si>
  <si>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</si>
  <si>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</si>
  <si>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</si>
  <si>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</si>
  <si>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</si>
  <si>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</si>
  <si>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</si>
  <si>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</si>
  <si>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</si>
  <si>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</si>
  <si>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</si>
  <si>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</si>
  <si>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</si>
  <si>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</si>
  <si>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</si>
  <si>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</si>
  <si>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</si>
  <si>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</si>
  <si>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</si>
  <si>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</si>
  <si>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</si>
  <si>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</si>
  <si>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</si>
  <si>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</si>
  <si>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</si>
  <si>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</si>
  <si>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</si>
  <si>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</si>
  <si>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</si>
  <si>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</si>
  <si>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</si>
  <si>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</si>
  <si>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</si>
  <si>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</si>
  <si>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</si>
  <si>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</si>
  <si>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</si>
  <si>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</si>
  <si>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</si>
  <si>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</si>
  <si>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</si>
  <si>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</si>
  <si>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</si>
  <si>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</si>
  <si>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</si>
  <si>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</si>
  <si>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</si>
  <si>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</si>
  <si>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</si>
  <si>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</si>
  <si>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</si>
  <si>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</si>
  <si>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</si>
  <si>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</si>
  <si>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</si>
  <si>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</si>
  <si>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</si>
  <si>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</si>
  <si>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</si>
  <si>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</si>
  <si>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</si>
  <si>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</si>
  <si>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</si>
  <si>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</si>
  <si>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</si>
  <si>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</si>
  <si>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</si>
  <si>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</si>
  <si>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</si>
  <si>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</si>
  <si>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</si>
  <si>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</si>
  <si>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</si>
  <si>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</si>
  <si>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</si>
  <si>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</si>
  <si>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</si>
  <si>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</si>
  <si>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</si>
  <si>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</si>
  <si>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</si>
  <si>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</si>
  <si>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</si>
  <si>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</si>
  <si>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</si>
  <si>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</si>
  <si>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</si>
  <si>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</si>
  <si>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</si>
  <si>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</si>
  <si>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</si>
  <si>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</si>
  <si>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</si>
  <si>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</si>
  <si>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</si>
  <si>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</si>
  <si>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</si>
  <si>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</si>
  <si>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</si>
  <si>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</si>
  <si>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</si>
  <si>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</si>
  <si>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</si>
  <si>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</si>
  <si>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</si>
  <si>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</si>
  <si>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</si>
  <si>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</si>
  <si>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</si>
  <si>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</si>
  <si>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</si>
  <si>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</si>
  <si>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</si>
  <si>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</si>
  <si>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</si>
  <si>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</si>
  <si>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</si>
  <si>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</si>
  <si>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</si>
  <si>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</si>
  <si>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</si>
  <si>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</si>
  <si>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</si>
  <si>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</si>
  <si>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</si>
  <si>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</si>
  <si>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</si>
  <si>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</si>
  <si>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</si>
  <si>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</si>
  <si>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</si>
  <si>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</si>
  <si>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</si>
  <si>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</si>
  <si>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</si>
  <si>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</si>
  <si>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</si>
  <si>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</si>
  <si>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</si>
  <si>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</si>
  <si>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</si>
  <si>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</si>
  <si>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</si>
  <si>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</si>
  <si>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</si>
  <si>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</si>
  <si>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</si>
  <si>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</si>
  <si>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</si>
  <si>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</si>
  <si>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</si>
  <si>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</si>
  <si>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</si>
  <si>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</si>
  <si>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</si>
  <si>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</si>
  <si>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</si>
  <si>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</si>
  <si>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</si>
  <si>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</si>
  <si>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</si>
  <si>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</si>
  <si>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</si>
  <si>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</si>
  <si>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</si>
  <si>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</si>
  <si>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</si>
  <si>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</si>
  <si>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</si>
  <si>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</si>
  <si>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</si>
  <si>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</si>
  <si>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</si>
  <si>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</si>
  <si>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</si>
  <si>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</si>
  <si>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</si>
  <si>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</si>
  <si>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</si>
  <si>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</si>
  <si>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</si>
  <si>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</si>
  <si>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</si>
  <si>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</si>
  <si>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</si>
  <si>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</si>
  <si>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</si>
  <si>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</si>
  <si>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</si>
  <si>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</si>
  <si>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</si>
  <si>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</si>
  <si>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</si>
  <si>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</si>
  <si>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</si>
  <si>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</si>
  <si>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</si>
  <si>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</si>
  <si>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</si>
  <si>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</si>
  <si>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</si>
  <si>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</si>
  <si>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</si>
  <si>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</si>
  <si>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</si>
  <si>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</si>
  <si>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</si>
  <si>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</si>
  <si>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</si>
  <si>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</si>
  <si>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</si>
  <si>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</si>
  <si>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</si>
  <si>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</si>
  <si>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</si>
  <si>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</si>
  <si>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</si>
  <si>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</si>
  <si>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</si>
  <si>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</si>
  <si>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</si>
  <si>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</si>
  <si>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</si>
  <si>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</si>
  <si>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</si>
  <si>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</si>
  <si>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</si>
  <si>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</si>
  <si>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</si>
  <si>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</si>
  <si>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</si>
  <si>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</si>
  <si>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</si>
  <si>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</si>
  <si>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</si>
  <si>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</si>
  <si>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</si>
  <si>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</si>
  <si>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</si>
  <si>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</si>
  <si>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</si>
  <si>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</si>
  <si>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</si>
  <si>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</si>
  <si>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</si>
  <si>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</si>
  <si>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</si>
  <si>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</si>
  <si>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</si>
  <si>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</si>
  <si>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</si>
  <si>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</si>
  <si>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</si>
  <si>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</si>
  <si>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</si>
  <si>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</si>
  <si>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</si>
  <si>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</si>
  <si>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</si>
  <si>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</si>
  <si>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</si>
  <si>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</si>
  <si>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</si>
  <si>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</si>
  <si>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</si>
  <si>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</si>
  <si>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</si>
  <si>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</si>
  <si>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</si>
  <si>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</si>
  <si>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</si>
  <si>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</si>
  <si>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</si>
  <si>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</si>
  <si>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</si>
  <si>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</si>
  <si>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</si>
  <si>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</si>
  <si>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</si>
  <si>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</si>
  <si>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</si>
  <si>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</si>
  <si>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</si>
  <si>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</si>
  <si>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</si>
  <si>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</si>
  <si>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</si>
  <si>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</si>
  <si>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</si>
  <si>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</si>
  <si>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</si>
  <si>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</si>
  <si>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</si>
  <si>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</si>
  <si>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</si>
  <si>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</si>
  <si>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</si>
  <si>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</si>
  <si>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</si>
  <si>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</si>
  <si>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</si>
  <si>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</si>
  <si>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</si>
  <si>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</si>
  <si>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</si>
  <si>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</si>
  <si>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</si>
  <si>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</si>
  <si>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</si>
  <si>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</si>
  <si>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</si>
  <si>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</si>
  <si>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</si>
  <si>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</si>
  <si>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</si>
  <si>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</si>
  <si>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</si>
  <si>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</si>
  <si>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</si>
  <si>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</si>
  <si>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</si>
  <si>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</si>
  <si>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</si>
  <si>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</si>
  <si>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</si>
  <si>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</si>
  <si>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</si>
  <si>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</si>
  <si>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</si>
  <si>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</si>
  <si>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</si>
  <si>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</si>
  <si>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</si>
  <si>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</si>
  <si>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</si>
  <si>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</si>
  <si>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</si>
  <si>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</si>
  <si>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</si>
  <si>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</si>
  <si>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</si>
  <si>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</si>
  <si>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</si>
  <si>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</si>
  <si>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</si>
  <si>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</si>
  <si>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</si>
  <si>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</si>
  <si>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</si>
  <si>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</si>
  <si>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</si>
  <si>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</si>
  <si>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</si>
  <si>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</si>
  <si>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</si>
  <si>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</si>
  <si>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</si>
  <si>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</si>
  <si>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</si>
  <si>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</si>
  <si>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</si>
  <si>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</si>
  <si>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</si>
  <si>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</si>
  <si>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</si>
  <si>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</si>
  <si>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</si>
  <si>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</si>
  <si>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</si>
  <si>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</si>
  <si>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</si>
  <si>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</si>
  <si>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</si>
  <si>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</si>
  <si>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</si>
  <si>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</si>
  <si>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</si>
  <si>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</si>
  <si>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</si>
  <si>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</si>
  <si>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</si>
  <si>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</si>
  <si>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</si>
  <si>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</si>
  <si>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</si>
  <si>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</si>
  <si>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</si>
  <si>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</si>
  <si>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</si>
  <si>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</si>
  <si>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</si>
  <si>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</si>
  <si>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</si>
  <si>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</si>
  <si>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</si>
  <si>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</si>
  <si>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</si>
  <si>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</si>
  <si>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</si>
  <si>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</si>
  <si>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</si>
  <si>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</si>
  <si>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</si>
  <si>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</si>
  <si>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</si>
  <si>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</si>
  <si>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</si>
  <si>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</si>
  <si>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</si>
  <si>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</si>
  <si>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</si>
  <si>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</si>
  <si>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</si>
  <si>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</si>
  <si>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</si>
  <si>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</si>
  <si>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</si>
  <si>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</si>
  <si>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</si>
  <si>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</si>
  <si>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</si>
  <si>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</si>
  <si>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</si>
  <si>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</si>
  <si>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</si>
  <si>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</si>
  <si>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</si>
  <si>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</si>
  <si>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</si>
  <si>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</si>
  <si>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</si>
  <si>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</si>
  <si>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</si>
  <si>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</si>
  <si>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</si>
  <si>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</si>
  <si>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</si>
  <si>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</si>
  <si>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</si>
  <si>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</si>
  <si>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</si>
  <si>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</si>
  <si>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</si>
  <si>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</si>
  <si>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</si>
  <si>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</si>
  <si>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</si>
  <si>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</si>
  <si>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</si>
  <si>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</si>
  <si>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</si>
  <si>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</si>
  <si>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</si>
  <si>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</si>
  <si>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</si>
  <si>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</si>
  <si>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</si>
  <si>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</si>
  <si>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</si>
  <si>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</si>
  <si>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</si>
  <si>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</si>
  <si>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</si>
  <si>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</si>
  <si>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</si>
  <si>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</si>
  <si>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</si>
  <si>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</si>
  <si>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</si>
  <si>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</si>
  <si>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</si>
  <si>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</si>
  <si>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</si>
  <si>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</si>
  <si>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</si>
  <si>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</si>
  <si>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</si>
  <si>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</si>
  <si>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</si>
  <si>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</si>
  <si>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</si>
  <si>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</si>
  <si>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</si>
  <si>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</si>
  <si>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</si>
  <si>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</si>
  <si>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</si>
  <si>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</si>
  <si>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</si>
  <si>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</si>
  <si>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</si>
  <si>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</si>
  <si>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</si>
  <si>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</si>
  <si>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</si>
  <si>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</si>
  <si>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</si>
  <si>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</si>
  <si>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</si>
  <si>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</si>
  <si>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</si>
  <si>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</si>
  <si>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</si>
  <si>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</si>
  <si>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</si>
  <si>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</si>
  <si>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</si>
  <si>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</si>
  <si>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</si>
  <si>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</si>
  <si>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</si>
  <si>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</si>
  <si>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</si>
  <si>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</si>
  <si>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</si>
  <si>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</si>
  <si>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</si>
  <si>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</si>
  <si>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</si>
  <si>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</si>
  <si>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</si>
  <si>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</si>
  <si>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</si>
  <si>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</si>
  <si>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</si>
  <si>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</si>
  <si>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</si>
  <si>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</si>
  <si>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</si>
  <si>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</si>
  <si>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</si>
  <si>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</si>
  <si>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</si>
  <si>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</si>
  <si>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</si>
  <si>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</si>
  <si>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</si>
  <si>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</si>
  <si>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</si>
  <si>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</si>
  <si>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</si>
  <si>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</si>
  <si>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</si>
  <si>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</si>
  <si>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</si>
  <si>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</si>
  <si>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</si>
  <si>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</si>
  <si>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</si>
  <si>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</si>
  <si>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</si>
  <si>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</si>
  <si>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</si>
  <si>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</si>
  <si>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</si>
  <si>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</si>
  <si>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</si>
  <si>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</si>
  <si>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</si>
  <si>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</si>
  <si>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</si>
  <si>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</si>
  <si>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</si>
  <si>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</si>
  <si>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</si>
  <si>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</si>
  <si>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</si>
  <si>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</si>
  <si>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</si>
  <si>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</si>
  <si>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</si>
  <si>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</si>
  <si>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</si>
  <si>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</si>
  <si>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</si>
  <si>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</si>
  <si>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</si>
  <si>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</si>
  <si>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</si>
  <si>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</si>
  <si>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</si>
  <si>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</si>
  <si>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</si>
  <si>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</si>
  <si>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</si>
  <si>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</si>
  <si>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</si>
  <si>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</si>
  <si>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</si>
  <si>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</si>
  <si>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</si>
  <si>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</si>
  <si>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</si>
  <si>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</si>
  <si>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</si>
  <si>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</si>
  <si>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</si>
  <si>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</si>
  <si>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</si>
  <si>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</si>
  <si>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</si>
  <si>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</si>
  <si>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</si>
  <si>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</si>
  <si>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</si>
  <si>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</si>
  <si>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</si>
  <si>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</si>
  <si>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</si>
  <si>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</si>
  <si>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</si>
  <si>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</si>
  <si>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</si>
  <si>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</si>
  <si>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</si>
  <si>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</si>
  <si>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</si>
  <si>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</si>
  <si>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</si>
  <si>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</si>
  <si>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</si>
  <si>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</si>
  <si>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</si>
  <si>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</si>
  <si>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</si>
  <si>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</si>
  <si>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</si>
  <si>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</si>
  <si>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</si>
  <si>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</si>
  <si>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</si>
  <si>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</si>
  <si>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</si>
  <si>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</si>
  <si>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</si>
  <si>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</si>
  <si>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</si>
  <si>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</si>
  <si>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</si>
  <si>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</si>
  <si>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</si>
  <si>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</si>
  <si>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</si>
  <si>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</si>
  <si>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</si>
  <si>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</si>
  <si>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</si>
  <si>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</si>
  <si>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</si>
  <si>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</si>
  <si>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</si>
  <si>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</si>
  <si>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</si>
  <si>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</si>
  <si>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</si>
  <si>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</si>
  <si>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</si>
  <si>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</si>
  <si>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</si>
  <si>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</si>
  <si>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</si>
  <si>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</si>
  <si>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</si>
  <si>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</si>
  <si>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</si>
  <si>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</si>
  <si>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</si>
  <si>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</si>
  <si>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</si>
  <si>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</si>
  <si>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</si>
  <si>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</si>
  <si>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</si>
  <si>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</si>
  <si>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</si>
  <si>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</si>
  <si>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</si>
  <si>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</si>
  <si>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</si>
  <si>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</si>
  <si>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</si>
  <si>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</si>
  <si>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</si>
  <si>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</si>
  <si>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</si>
  <si>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</si>
  <si>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</si>
  <si>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</si>
  <si>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</si>
  <si>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</si>
  <si>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</si>
  <si>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</si>
  <si>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</si>
  <si>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</si>
  <si>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</si>
  <si>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</si>
  <si>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</si>
  <si>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</si>
  <si>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</si>
  <si>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</si>
  <si>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</si>
  <si>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</si>
  <si>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</si>
  <si>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</si>
  <si>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</si>
  <si>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</si>
  <si>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</si>
  <si>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</si>
  <si>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</si>
  <si>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</si>
  <si>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</si>
  <si>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</si>
  <si>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</si>
  <si>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</si>
  <si>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</si>
  <si>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</si>
  <si>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</si>
  <si>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</si>
  <si>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</si>
  <si>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</si>
  <si>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</si>
  <si>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</si>
  <si>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</si>
  <si>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</si>
  <si>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</si>
  <si>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</si>
  <si>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</si>
  <si>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</si>
  <si>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</si>
  <si>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</si>
  <si>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</si>
  <si>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</si>
  <si>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</si>
  <si>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</si>
  <si>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</si>
  <si>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</si>
  <si>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</si>
  <si>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</si>
  <si>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</si>
  <si>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</si>
  <si>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</si>
  <si>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</si>
  <si>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</si>
  <si>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</si>
  <si>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</si>
  <si>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</si>
  <si>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</si>
  <si>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</si>
  <si>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</si>
  <si>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</si>
  <si>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</si>
  <si>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</si>
  <si>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</si>
  <si>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</si>
  <si>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</si>
  <si>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</si>
  <si>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</si>
  <si>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</si>
  <si>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</si>
  <si>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</si>
  <si>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</si>
  <si>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</si>
  <si>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</si>
  <si>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</si>
  <si>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</si>
  <si>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</si>
  <si>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</si>
  <si>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</si>
  <si>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</si>
  <si>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</si>
  <si>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</si>
  <si>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</si>
  <si>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</si>
  <si>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</si>
  <si>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</si>
  <si>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</si>
  <si>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</si>
  <si>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</si>
  <si>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</si>
  <si>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</si>
  <si>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</si>
  <si>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</si>
  <si>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</si>
  <si>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</si>
  <si>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</si>
  <si>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</si>
  <si>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</si>
  <si>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</si>
  <si>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</si>
  <si>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</si>
  <si>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</si>
  <si>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</si>
  <si>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</si>
  <si>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</si>
  <si>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</si>
  <si>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</si>
  <si>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</si>
  <si>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</si>
  <si>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</si>
  <si>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</si>
  <si>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</si>
  <si>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</si>
  <si>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</si>
  <si>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</si>
  <si>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</si>
  <si>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</si>
  <si>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</si>
  <si>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</si>
  <si>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</si>
  <si>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</si>
  <si>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</si>
  <si>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</si>
  <si>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</si>
  <si>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</si>
  <si>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</si>
  <si>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</si>
  <si>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</si>
  <si>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</si>
  <si>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</si>
  <si>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</si>
  <si>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</si>
  <si>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</si>
  <si>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</si>
  <si>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</si>
  <si>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</si>
  <si>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</si>
  <si>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</si>
  <si>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</si>
  <si>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</si>
  <si>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</si>
  <si>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</si>
  <si>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</si>
  <si>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</si>
  <si>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</si>
  <si>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</si>
  <si>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</si>
  <si>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</si>
  <si>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</si>
  <si>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</si>
  <si>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</si>
  <si>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</si>
  <si>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</si>
  <si>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</si>
  <si>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</si>
  <si>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</si>
  <si>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</si>
  <si>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</si>
  <si>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</si>
  <si>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</si>
  <si>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</si>
  <si>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</si>
  <si>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</si>
  <si>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</si>
  <si>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</si>
  <si>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</si>
  <si>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</si>
  <si>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</si>
  <si>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</si>
  <si>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</si>
  <si>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</si>
  <si>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</si>
  <si>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</si>
  <si>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</si>
  <si>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</si>
  <si>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</si>
  <si>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</si>
  <si>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</si>
  <si>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</si>
  <si>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</si>
  <si>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</si>
  <si>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</si>
  <si>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</si>
  <si>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</si>
  <si>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</si>
  <si>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</si>
  <si>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</si>
  <si>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</si>
  <si>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</si>
  <si>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</si>
  <si>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</si>
  <si>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</si>
  <si>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</si>
  <si>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</si>
  <si>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</si>
  <si>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</si>
  <si>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</si>
  <si>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</si>
  <si>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</si>
  <si>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</si>
  <si>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</si>
  <si>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</si>
  <si>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</si>
  <si>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</si>
  <si>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</si>
  <si>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</si>
  <si>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</si>
  <si>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</si>
  <si>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</si>
  <si>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</si>
  <si>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</si>
  <si>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</si>
  <si>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</si>
  <si>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</si>
  <si>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</si>
  <si>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</si>
  <si>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</si>
  <si>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</si>
  <si>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</si>
  <si>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</si>
  <si>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</si>
  <si>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</si>
  <si>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</si>
  <si>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</si>
  <si>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</si>
  <si>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</si>
  <si>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</si>
  <si>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</si>
  <si>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</si>
  <si>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</si>
  <si>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</si>
  <si>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</si>
  <si>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</si>
  <si>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</si>
  <si>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</si>
  <si>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</si>
  <si>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</si>
  <si>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</si>
  <si>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</si>
  <si>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</si>
  <si>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</si>
  <si>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</si>
  <si>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</si>
  <si>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</si>
  <si>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</si>
  <si>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</si>
  <si>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</si>
  <si>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</si>
  <si>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</si>
  <si>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</si>
  <si>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</si>
  <si>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</si>
  <si>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</si>
  <si>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</si>
  <si>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</si>
  <si>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</si>
  <si>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</si>
  <si>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</si>
  <si>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</si>
  <si>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</si>
  <si>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</si>
  <si>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</si>
  <si>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</si>
  <si>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</si>
  <si>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</si>
  <si>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</si>
  <si>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</si>
  <si>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</si>
  <si>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</si>
  <si>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</si>
  <si>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</si>
  <si>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</si>
  <si>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</si>
  <si>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</si>
  <si>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</si>
  <si>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</si>
  <si>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</si>
  <si>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</si>
  <si>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</si>
  <si>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</si>
  <si>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</si>
  <si>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</si>
  <si>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</si>
  <si>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</si>
  <si>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</si>
  <si>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</si>
  <si>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</si>
  <si>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</si>
  <si>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</si>
  <si>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</si>
  <si>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</si>
  <si>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</si>
  <si>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</si>
  <si>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</si>
  <si>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</si>
  <si>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</si>
  <si>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</si>
  <si>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</si>
  <si>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</si>
  <si>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</si>
  <si>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</si>
  <si>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</si>
  <si>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</si>
  <si>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</si>
  <si>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</si>
  <si>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</si>
  <si>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</si>
  <si>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</si>
  <si>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</si>
  <si>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</si>
  <si>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</si>
  <si>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</si>
  <si>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</si>
  <si>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</si>
  <si>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</si>
  <si>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</si>
  <si>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</si>
  <si>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</si>
  <si>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</si>
  <si>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</si>
  <si>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</si>
  <si>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</si>
  <si>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</si>
  <si>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</si>
  <si>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</si>
  <si>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</si>
  <si>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</si>
  <si>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</si>
  <si>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</si>
  <si>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</si>
  <si>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</si>
  <si>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</si>
  <si>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</si>
  <si>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</si>
  <si>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</si>
  <si>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</si>
  <si>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</si>
  <si>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</si>
  <si>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</si>
  <si>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</si>
  <si>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</si>
  <si>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</si>
  <si>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</si>
  <si>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</si>
  <si>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</si>
  <si>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</si>
  <si>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</si>
  <si>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</si>
  <si>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</si>
  <si>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</si>
  <si>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</si>
  <si>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</si>
  <si>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</si>
  <si>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</si>
  <si>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</si>
  <si>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</si>
  <si>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</si>
  <si>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</si>
  <si>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</si>
  <si>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</si>
  <si>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</si>
  <si>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</si>
  <si>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</si>
  <si>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</si>
  <si>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</si>
  <si>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</si>
  <si>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</si>
  <si>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</si>
  <si>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</si>
  <si>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</si>
  <si>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</si>
  <si>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</si>
  <si>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</si>
  <si>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</si>
  <si>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</si>
  <si>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</si>
  <si>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</si>
  <si>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</si>
  <si>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</si>
  <si>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</si>
  <si>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</si>
  <si>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</si>
  <si>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</si>
  <si>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</si>
  <si>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</si>
  <si>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</si>
  <si>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</si>
  <si>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</si>
  <si>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</si>
  <si>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</si>
  <si>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</si>
  <si>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</si>
  <si>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</si>
  <si>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</si>
  <si>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</si>
  <si>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</si>
  <si>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</si>
  <si>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</si>
  <si>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</si>
  <si>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</si>
  <si>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</si>
  <si>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</si>
  <si>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</si>
  <si>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</si>
  <si>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</si>
  <si>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</si>
  <si>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</si>
  <si>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</si>
  <si>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</si>
  <si>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</si>
  <si>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</si>
  <si>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</si>
  <si>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</si>
  <si>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</si>
  <si>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</si>
  <si>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</si>
  <si>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</si>
  <si>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</si>
  <si>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</si>
  <si>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</si>
  <si>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</si>
  <si>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</si>
  <si>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</si>
  <si>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</si>
  <si>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</si>
  <si>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</si>
  <si>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</si>
  <si>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</si>
  <si>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</si>
  <si>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</si>
  <si>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</si>
  <si>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</si>
  <si>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</si>
  <si>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</si>
  <si>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</si>
  <si>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</si>
  <si>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</si>
  <si>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</si>
  <si>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</si>
  <si>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</si>
  <si>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</si>
  <si>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</si>
  <si>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</si>
  <si>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</si>
  <si>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</si>
  <si>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</si>
  <si>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</si>
  <si>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</si>
  <si>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</si>
  <si>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</si>
  <si>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</si>
  <si>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</si>
  <si>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</si>
  <si>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</si>
  <si>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</si>
  <si>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</si>
  <si>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</si>
  <si>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</si>
  <si>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</si>
  <si>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</si>
  <si>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</si>
  <si>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</si>
  <si>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</si>
  <si>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</si>
  <si>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</si>
  <si>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</si>
  <si>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</si>
  <si>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</si>
  <si>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</si>
  <si>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</si>
  <si>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</si>
  <si>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</si>
  <si>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</si>
  <si>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</si>
  <si>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</si>
  <si>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</si>
  <si>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</si>
  <si>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</si>
  <si>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</si>
  <si>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</si>
  <si>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</si>
  <si>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</si>
  <si>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</si>
  <si>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</si>
  <si>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</si>
  <si>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</si>
  <si>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</si>
  <si>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</si>
  <si>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</si>
  <si>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</si>
  <si>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</si>
  <si>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</si>
  <si>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</si>
  <si>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</si>
  <si>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</si>
  <si>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</si>
  <si>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</si>
  <si>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</si>
  <si>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</si>
  <si>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</si>
  <si>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</si>
  <si>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</si>
  <si>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</si>
  <si>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</si>
  <si>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</si>
  <si>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</si>
  <si>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</si>
  <si>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</si>
  <si>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</si>
  <si>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</si>
  <si>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</si>
  <si>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</si>
  <si>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</si>
  <si>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</si>
  <si>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</si>
  <si>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</si>
  <si>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</si>
  <si>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</si>
  <si>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</si>
  <si>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</si>
  <si>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</si>
  <si>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</si>
  <si>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</si>
  <si>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</si>
  <si>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</si>
  <si>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</si>
  <si>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</si>
  <si>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</si>
  <si>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</si>
  <si>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</si>
  <si>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</si>
  <si>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</si>
  <si>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</si>
  <si>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</si>
  <si>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</si>
  <si>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</si>
  <si>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</si>
  <si>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</si>
  <si>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</si>
  <si>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</si>
  <si>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</si>
  <si>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</si>
  <si>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</si>
  <si>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</si>
  <si>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</si>
  <si>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</si>
  <si>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</si>
  <si>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</si>
  <si>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</si>
  <si>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</si>
  <si>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</si>
  <si>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</si>
  <si>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</si>
  <si>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</si>
  <si>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</si>
  <si>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</si>
  <si>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</si>
  <si>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</si>
  <si>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</si>
  <si>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</si>
  <si>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</si>
  <si>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</si>
  <si>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</si>
  <si>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</si>
  <si>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</si>
  <si>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</si>
  <si>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</si>
  <si>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</si>
  <si>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</si>
  <si>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</si>
  <si>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</si>
  <si>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</si>
  <si>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</si>
  <si>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</si>
  <si>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</si>
  <si>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</si>
  <si>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</si>
  <si>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</si>
  <si>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</si>
  <si>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</si>
  <si>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</si>
  <si>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</si>
  <si>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</si>
  <si>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</si>
  <si>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</si>
  <si>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</si>
  <si>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</si>
  <si>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</si>
  <si>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</si>
  <si>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</si>
  <si>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</si>
  <si>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</si>
  <si>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</si>
  <si>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</si>
  <si>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</si>
  <si>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</si>
  <si>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</si>
  <si>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</si>
  <si>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</si>
  <si>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</si>
  <si>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</si>
  <si>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</si>
  <si>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</si>
  <si>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</si>
  <si>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</si>
  <si>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</si>
  <si>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</si>
  <si>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</si>
  <si>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</si>
  <si>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</si>
  <si>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</si>
  <si>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</si>
  <si>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</si>
  <si>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</si>
  <si>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</si>
  <si>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</si>
  <si>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</si>
  <si>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</si>
  <si>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</si>
  <si>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</si>
  <si>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</si>
  <si>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</si>
  <si>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</si>
  <si>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</si>
  <si>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</si>
  <si>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</si>
  <si>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</si>
  <si>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</si>
  <si>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</si>
  <si>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</si>
  <si>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</si>
  <si>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</si>
  <si>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</si>
  <si>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</si>
  <si>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</si>
  <si>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</si>
  <si>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</si>
  <si>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</si>
  <si>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</si>
  <si>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</si>
  <si>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</si>
  <si>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</si>
  <si>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</si>
  <si>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</si>
  <si>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</si>
  <si>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</si>
  <si>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</si>
  <si>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</si>
  <si>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</si>
  <si>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</si>
  <si>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</si>
  <si>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</si>
  <si>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</si>
  <si>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</si>
  <si>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</si>
  <si>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</si>
  <si>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</si>
  <si>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</si>
  <si>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</si>
  <si>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</si>
  <si>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</si>
  <si>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</si>
  <si>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</si>
  <si>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</si>
  <si>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</si>
  <si>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</si>
  <si>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</si>
  <si>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</si>
  <si>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</si>
  <si>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</si>
  <si>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</si>
  <si>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</si>
  <si>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</si>
  <si>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</si>
  <si>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</si>
  <si>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</si>
  <si>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</si>
  <si>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</si>
  <si>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</si>
  <si>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</si>
  <si>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</si>
  <si>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</si>
  <si>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</si>
  <si>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</si>
  <si>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</si>
  <si>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</si>
  <si>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</si>
  <si>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</si>
  <si>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</si>
  <si>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</si>
  <si>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</si>
  <si>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</si>
  <si>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</si>
  <si>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</si>
  <si>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</si>
  <si>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</si>
  <si>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</si>
  <si>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</si>
  <si>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</si>
  <si>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</si>
  <si>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</si>
  <si>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</si>
  <si>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</si>
  <si>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</si>
  <si>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</si>
  <si>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</si>
  <si>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</si>
  <si>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</si>
  <si>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</si>
  <si>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</si>
  <si>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</si>
  <si>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</si>
  <si>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</si>
  <si>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</si>
  <si>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</si>
  <si>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</si>
  <si>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</si>
  <si>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</si>
  <si>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</si>
  <si>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</si>
  <si>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</si>
  <si>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</si>
  <si>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</si>
  <si>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</si>
  <si>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</si>
  <si>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</si>
  <si>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</si>
  <si>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</si>
  <si>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</si>
  <si>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</si>
  <si>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</si>
  <si>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</si>
  <si>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</si>
  <si>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</si>
  <si>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</si>
  <si>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</si>
  <si>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</si>
  <si>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</si>
  <si>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</si>
  <si>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</si>
  <si>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</si>
  <si>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</si>
  <si>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</si>
  <si>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</si>
  <si>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</si>
  <si>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</si>
  <si>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</si>
  <si>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</si>
  <si>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</si>
  <si>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</si>
  <si>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</si>
  <si>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</si>
  <si>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</si>
  <si>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</si>
  <si>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</si>
  <si>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</si>
  <si>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</si>
  <si>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</si>
  <si>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</si>
  <si>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</si>
  <si>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</si>
  <si>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</si>
  <si>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</si>
  <si>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</si>
  <si>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</si>
  <si>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</si>
  <si>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</si>
  <si>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</si>
  <si>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</si>
  <si>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</si>
  <si>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</si>
  <si>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</si>
  <si>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</si>
  <si>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</si>
  <si>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</si>
  <si>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</si>
  <si>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</si>
  <si>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</si>
  <si>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</si>
  <si>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</si>
  <si>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</si>
  <si>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</si>
  <si>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</si>
  <si>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</si>
  <si>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</si>
  <si>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</si>
  <si>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</si>
  <si>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</si>
  <si>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</si>
  <si>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</si>
  <si>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</si>
  <si>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</si>
  <si>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</si>
  <si>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</si>
  <si>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</si>
  <si>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</si>
  <si>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</si>
  <si>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</si>
  <si>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</si>
  <si>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</si>
  <si>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</si>
  <si>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</si>
  <si>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</si>
  <si>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</si>
  <si>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</si>
  <si>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</si>
  <si>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</si>
  <si>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</si>
  <si>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</si>
  <si>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</si>
  <si>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</si>
  <si>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</si>
  <si>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</si>
  <si>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</si>
  <si>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</si>
  <si>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</si>
  <si>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</si>
  <si>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</si>
  <si>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</si>
  <si>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</si>
  <si>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</si>
  <si>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</si>
  <si>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</si>
  <si>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</si>
  <si>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</si>
  <si>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</si>
  <si>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</si>
  <si>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</si>
  <si>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</si>
  <si>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</si>
  <si>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</si>
  <si>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</si>
  <si>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</si>
  <si>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</si>
  <si>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</si>
  <si>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</si>
  <si>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</si>
  <si>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</si>
  <si>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</si>
  <si>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</si>
  <si>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</si>
  <si>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</si>
  <si>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</si>
  <si>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</si>
  <si>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</si>
  <si>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</si>
  <si>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</si>
  <si>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</si>
  <si>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</si>
  <si>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</si>
  <si>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</si>
  <si>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</si>
  <si>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</si>
  <si>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</si>
  <si>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</si>
  <si>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</si>
  <si>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</si>
  <si>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</si>
  <si>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</si>
  <si>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</si>
  <si>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</si>
  <si>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</si>
  <si>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</si>
  <si>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</si>
  <si>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</si>
  <si>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</si>
  <si>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</si>
  <si>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</si>
  <si>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</si>
  <si>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</si>
  <si>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</si>
  <si>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</si>
  <si>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</si>
  <si>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</si>
  <si>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</si>
  <si>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</si>
  <si>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</si>
  <si>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</si>
  <si>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</si>
  <si>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</si>
  <si>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</si>
  <si>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</si>
  <si>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</si>
  <si>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</si>
  <si>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</si>
  <si>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</si>
  <si>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</si>
  <si>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</si>
  <si>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</si>
  <si>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</si>
  <si>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</si>
  <si>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</si>
  <si>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</si>
  <si>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</si>
  <si>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</si>
  <si>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</si>
  <si>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</si>
  <si>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</si>
  <si>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</si>
  <si>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</si>
  <si>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</si>
  <si>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</si>
  <si>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</si>
  <si>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</si>
  <si>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</si>
  <si>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</si>
  <si>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</si>
  <si>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</si>
  <si>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</si>
  <si>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</si>
  <si>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</si>
  <si>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</si>
  <si>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</si>
  <si>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</si>
  <si>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</si>
  <si>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</si>
  <si>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</si>
  <si>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</si>
  <si>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</si>
  <si>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</si>
  <si>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</si>
  <si>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</si>
  <si>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</si>
  <si>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</si>
  <si>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</si>
  <si>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</si>
  <si>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</si>
  <si>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</si>
  <si>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</si>
  <si>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</si>
  <si>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</si>
  <si>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</si>
  <si>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</si>
  <si>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</si>
  <si>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</si>
  <si>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</si>
  <si>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</si>
  <si>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</si>
  <si>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</si>
  <si>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</si>
  <si>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</si>
  <si>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</si>
  <si>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</si>
  <si>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</si>
  <si>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</si>
  <si>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</si>
  <si>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</si>
  <si>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</si>
  <si>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</si>
  <si>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</si>
  <si>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</si>
  <si>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</si>
  <si>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</si>
  <si>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</si>
  <si>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</si>
  <si>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</si>
  <si>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</si>
  <si>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</si>
  <si>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</si>
  <si>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</si>
  <si>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</si>
  <si>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</si>
  <si>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</si>
  <si>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</si>
  <si>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</si>
  <si>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</si>
  <si>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</si>
  <si>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</si>
  <si>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</si>
  <si>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</si>
  <si>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</si>
  <si>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</si>
  <si>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</si>
  <si>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</si>
  <si>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</si>
  <si>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</si>
  <si>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</si>
  <si>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</si>
  <si>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</si>
  <si>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</si>
  <si>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</si>
  <si>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</si>
  <si>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</si>
  <si>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</si>
  <si>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</si>
  <si>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</si>
  <si>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</si>
  <si>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</si>
  <si>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</si>
  <si>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</si>
  <si>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</si>
  <si>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</si>
  <si>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</si>
  <si>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</si>
  <si>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</si>
  <si>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</si>
  <si>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</si>
  <si>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</si>
  <si>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</si>
  <si>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</si>
  <si>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</si>
  <si>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</si>
  <si>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</si>
  <si>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</si>
  <si>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</si>
  <si>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</si>
  <si>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</si>
  <si>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</si>
  <si>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</si>
  <si>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</si>
  <si>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</si>
  <si>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</si>
  <si>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</si>
  <si>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</si>
  <si>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</si>
  <si>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</si>
  <si>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</si>
  <si>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</si>
  <si>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</si>
  <si>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</si>
  <si>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</si>
  <si>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</si>
  <si>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</si>
  <si>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</si>
  <si>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</si>
  <si>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</si>
  <si>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</si>
  <si>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</si>
  <si>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</si>
  <si>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</si>
  <si>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</si>
  <si>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</si>
  <si>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</si>
  <si>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</si>
  <si>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</si>
  <si>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</si>
  <si>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</si>
  <si>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</si>
  <si>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</si>
  <si>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</si>
  <si>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</si>
  <si>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</si>
  <si>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</si>
  <si>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</si>
  <si>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</si>
  <si>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</si>
  <si>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</si>
  <si>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</si>
  <si>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</si>
  <si>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</si>
  <si>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</si>
  <si>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</si>
  <si>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</si>
  <si>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</si>
  <si>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</si>
  <si>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</si>
  <si>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</si>
  <si>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</si>
  <si>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</si>
  <si>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</si>
  <si>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</si>
  <si>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</si>
  <si>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</si>
  <si>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</si>
  <si>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</si>
  <si>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</si>
  <si>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</si>
  <si>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</si>
  <si>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</si>
  <si>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</si>
  <si>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</si>
  <si>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</si>
  <si>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</si>
  <si>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</si>
  <si>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</si>
  <si>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</si>
  <si>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</si>
  <si>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</si>
  <si>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</si>
  <si>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</si>
  <si>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</si>
  <si>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</si>
  <si>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</si>
  <si>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</si>
  <si>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</si>
  <si>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</si>
  <si>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</si>
  <si>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</si>
  <si>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</si>
  <si>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</si>
  <si>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</si>
  <si>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</si>
  <si>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</si>
  <si>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</si>
  <si>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</si>
  <si>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</si>
  <si>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</si>
  <si>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</si>
  <si>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</si>
  <si>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</si>
  <si>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</si>
  <si>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</si>
  <si>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</si>
  <si>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</si>
  <si>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</si>
  <si>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</si>
  <si>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</si>
  <si>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</si>
  <si>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</si>
  <si>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</si>
  <si>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</si>
  <si>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</si>
  <si>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</si>
  <si>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</si>
  <si>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</si>
  <si>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</si>
  <si>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</si>
  <si>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</si>
  <si>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</si>
  <si>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</si>
  <si>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</si>
  <si>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</si>
  <si>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</si>
  <si>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</si>
  <si>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</si>
  <si>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</si>
  <si>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</si>
  <si>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</si>
  <si>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</si>
  <si>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</si>
  <si>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</si>
  <si>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</si>
  <si>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</si>
  <si>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</si>
  <si>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</si>
  <si>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</si>
  <si>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</si>
  <si>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</si>
  <si>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</si>
  <si>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</si>
  <si>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</si>
  <si>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</si>
  <si>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</si>
  <si>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</si>
  <si>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</si>
  <si>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</si>
  <si>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</si>
  <si>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</si>
  <si>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</si>
  <si>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</si>
  <si>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</si>
  <si>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</si>
  <si>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</si>
  <si>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</si>
  <si>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</si>
  <si>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</si>
  <si>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</si>
  <si>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</si>
  <si>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</si>
  <si>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</si>
  <si>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</si>
  <si>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</si>
  <si>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</si>
  <si>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</si>
  <si>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</si>
  <si>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</si>
  <si>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</si>
  <si>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</si>
  <si>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</si>
  <si>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</si>
  <si>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</si>
  <si>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</si>
  <si>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</si>
  <si>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</si>
  <si>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</si>
  <si>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</si>
  <si>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</si>
  <si>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</si>
  <si>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</si>
  <si>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</si>
  <si>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</si>
  <si>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</si>
  <si>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</si>
  <si>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</si>
  <si>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</si>
  <si>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</si>
  <si>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</si>
  <si>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</si>
  <si>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</si>
  <si>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</si>
  <si>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</si>
  <si>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</si>
  <si>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</si>
  <si>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</si>
  <si>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</si>
  <si>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</si>
  <si>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</si>
  <si>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</si>
  <si>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</si>
  <si>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</si>
  <si>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</si>
  <si>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</si>
  <si>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</si>
  <si>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</si>
  <si>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</si>
  <si>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</si>
  <si>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</si>
  <si>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</si>
  <si>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</si>
  <si>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</si>
  <si>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</si>
  <si>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</si>
  <si>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</si>
  <si>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</si>
  <si>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</si>
  <si>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</si>
  <si>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</si>
  <si>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</si>
  <si>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</si>
  <si>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</si>
  <si>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</si>
  <si>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</si>
  <si>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</si>
  <si>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</si>
  <si>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</si>
  <si>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</si>
  <si>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</si>
  <si>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</si>
  <si>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</si>
  <si>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</si>
  <si>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</si>
  <si>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</si>
  <si>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</si>
  <si>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</si>
  <si>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</si>
  <si>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</si>
  <si>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</si>
  <si>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</si>
  <si>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</si>
  <si>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</si>
  <si>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</si>
  <si>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</si>
  <si>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</si>
  <si>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</si>
  <si>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</si>
  <si>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</si>
  <si>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</si>
  <si>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</si>
  <si>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</si>
  <si>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</si>
  <si>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</si>
  <si>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</si>
  <si>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</si>
  <si>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</si>
  <si>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</si>
  <si>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</si>
  <si>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</si>
  <si>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</si>
  <si>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</si>
  <si>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</si>
  <si>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</si>
  <si>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</si>
  <si>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</si>
  <si>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</si>
  <si>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</si>
  <si>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</si>
  <si>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</si>
  <si>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</si>
  <si>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</si>
  <si>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</si>
  <si>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</si>
  <si>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</si>
  <si>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</si>
  <si>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</si>
  <si>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</si>
  <si>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</si>
  <si>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</si>
  <si>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</si>
  <si>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</si>
  <si>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</si>
  <si>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</si>
  <si>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</si>
  <si>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</si>
  <si>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</si>
  <si>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</si>
  <si>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</si>
  <si>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</si>
  <si>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</si>
  <si>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</si>
  <si>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</si>
  <si>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</si>
  <si>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</si>
  <si>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</si>
  <si>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</si>
  <si>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</si>
  <si>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</si>
  <si>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</si>
  <si>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</si>
  <si>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</si>
  <si>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</si>
  <si>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</si>
  <si>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</si>
  <si>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</si>
  <si>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</si>
  <si>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</si>
  <si>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</si>
  <si>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</si>
  <si>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</si>
  <si>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</si>
  <si>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</si>
  <si>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</si>
  <si>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</si>
  <si>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</si>
  <si>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</si>
  <si>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</si>
  <si>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</si>
  <si>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</si>
  <si>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</si>
  <si>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</si>
  <si>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</si>
  <si>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</si>
  <si>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</si>
  <si>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</si>
  <si>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</si>
  <si>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</si>
  <si>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</si>
  <si>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</si>
  <si>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</si>
  <si>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</si>
  <si>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</si>
  <si>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</si>
  <si>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</si>
  <si>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</si>
  <si>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</si>
  <si>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</si>
  <si>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</si>
  <si>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</si>
  <si>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</si>
  <si>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</si>
  <si>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</si>
  <si>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</si>
  <si>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</si>
  <si>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</si>
  <si>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</si>
  <si>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</si>
  <si>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</si>
  <si>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</si>
  <si>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</si>
  <si>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</si>
  <si>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</si>
  <si>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</si>
  <si>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</si>
  <si>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</si>
  <si>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</si>
  <si>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</si>
  <si>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</si>
  <si>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</si>
  <si>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</si>
  <si>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</si>
  <si>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</si>
  <si>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</si>
  <si>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</si>
  <si>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</si>
  <si>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</si>
  <si>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</si>
  <si>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</si>
  <si>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</si>
  <si>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</si>
  <si>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</si>
  <si>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</si>
  <si>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</si>
  <si>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</si>
  <si>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</si>
  <si>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</si>
  <si>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</si>
  <si>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</si>
  <si>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</si>
  <si>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</si>
  <si>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</si>
  <si>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</si>
  <si>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</si>
  <si>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</si>
  <si>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</si>
  <si>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</si>
  <si>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</si>
  <si>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</si>
  <si>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</si>
  <si>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</si>
  <si>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</si>
  <si>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</si>
  <si>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</si>
  <si>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</si>
  <si>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</si>
  <si>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</si>
  <si>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</si>
  <si>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</si>
  <si>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</si>
  <si>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</si>
  <si>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</si>
  <si>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</si>
  <si>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</si>
  <si>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</si>
  <si>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</si>
  <si>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</si>
  <si>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</si>
  <si>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</si>
  <si>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</si>
  <si>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</si>
  <si>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</si>
  <si>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</si>
  <si>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</si>
  <si>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</si>
  <si>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</si>
  <si>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</si>
  <si>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</si>
  <si>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</si>
  <si>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</si>
  <si>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</si>
  <si>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</si>
  <si>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</si>
  <si>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</si>
  <si>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</si>
  <si>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</si>
  <si>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</si>
  <si>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</si>
  <si>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</si>
  <si>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</si>
  <si>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</si>
  <si>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</si>
  <si>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</si>
  <si>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</si>
  <si>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</si>
  <si>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</si>
  <si>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</si>
  <si>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</si>
  <si>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</si>
  <si>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</si>
  <si>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</si>
  <si>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</si>
  <si>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</si>
  <si>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</si>
  <si>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</si>
  <si>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</si>
  <si>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</si>
  <si>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</si>
  <si>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</si>
  <si>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</si>
  <si>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</si>
  <si>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</si>
  <si>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</si>
  <si>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</si>
  <si>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</si>
  <si>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</si>
  <si>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</si>
  <si>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</si>
  <si>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</si>
  <si>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</si>
  <si>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</si>
  <si>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</si>
  <si>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</si>
  <si>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</si>
  <si>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</si>
  <si>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</si>
  <si>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</si>
  <si>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</si>
  <si>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</si>
  <si>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</si>
  <si>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</si>
  <si>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</si>
  <si>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</si>
  <si>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</si>
  <si>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</si>
  <si>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</si>
  <si>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</si>
  <si>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</si>
  <si>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</si>
  <si>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</si>
  <si>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</si>
  <si>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</si>
  <si>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</si>
  <si>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</si>
  <si>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</si>
  <si>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</si>
  <si>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</si>
  <si>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</si>
  <si>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</si>
  <si>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</si>
  <si>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</si>
  <si>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</si>
  <si>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</si>
  <si>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</si>
  <si>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</si>
  <si>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</si>
  <si>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</si>
  <si>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</si>
  <si>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</si>
  <si>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</si>
  <si>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</si>
  <si>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</si>
  <si>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</si>
  <si>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</si>
  <si>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</si>
  <si>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</si>
  <si>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</si>
  <si>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</si>
  <si>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</si>
  <si>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</si>
  <si>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</si>
  <si>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</si>
  <si>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</si>
  <si>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</si>
  <si>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</si>
  <si>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</si>
  <si>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</si>
  <si>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</si>
  <si>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</si>
  <si>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</si>
  <si>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</si>
  <si>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</si>
  <si>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</si>
  <si>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</si>
  <si>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</si>
  <si>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</si>
  <si>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</si>
  <si>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</si>
  <si>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</si>
  <si>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</si>
  <si>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</si>
  <si>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</si>
  <si>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</si>
  <si>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</si>
  <si>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</si>
  <si>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</si>
  <si>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</si>
  <si>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</si>
  <si>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</si>
  <si>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</si>
  <si>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</si>
  <si>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</si>
  <si>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</si>
  <si>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</si>
  <si>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</si>
  <si>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</si>
  <si>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</si>
  <si>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</si>
  <si>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</si>
  <si>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</si>
  <si>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</si>
  <si>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</si>
  <si>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</si>
  <si>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</si>
  <si>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</si>
  <si>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</si>
  <si>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</si>
  <si>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</si>
  <si>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</si>
  <si>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</si>
  <si>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</si>
  <si>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</si>
  <si>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</si>
  <si>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</si>
  <si>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</si>
  <si>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</si>
  <si>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</si>
  <si>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</si>
  <si>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</si>
  <si>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</si>
  <si>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</si>
  <si>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</si>
  <si>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</si>
  <si>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</si>
  <si>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</si>
  <si>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</si>
  <si>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</si>
  <si>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</si>
  <si>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</si>
  <si>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</si>
  <si>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</si>
  <si>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</si>
  <si>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</si>
  <si>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</si>
  <si>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</si>
  <si>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</si>
  <si>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</si>
  <si>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</si>
  <si>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</si>
  <si>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</si>
  <si>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</si>
  <si>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</si>
  <si>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</si>
  <si>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</si>
  <si>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</si>
  <si>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</si>
  <si>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</si>
  <si>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</si>
  <si>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</si>
  <si>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</si>
  <si>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</si>
  <si>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</si>
  <si>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</si>
  <si>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</si>
  <si>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</si>
  <si>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</si>
  <si>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</si>
  <si>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</si>
  <si>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</si>
  <si>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</si>
  <si>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</si>
  <si>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</si>
  <si>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</si>
  <si>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</si>
  <si>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</si>
  <si>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</si>
  <si>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</si>
  <si>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</si>
  <si>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</si>
  <si>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</si>
  <si>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</si>
  <si>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</si>
  <si>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</si>
  <si>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</si>
  <si>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</si>
  <si>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</si>
  <si>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</si>
  <si>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</si>
  <si>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</si>
  <si>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</si>
  <si>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</si>
  <si>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</si>
  <si>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</si>
  <si>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</si>
  <si>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</si>
  <si>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</si>
  <si>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</si>
  <si>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</si>
  <si>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</si>
  <si>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</si>
  <si>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</si>
  <si>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</si>
  <si>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</si>
  <si>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</si>
  <si>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</si>
  <si>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</si>
  <si>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</si>
  <si>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</si>
  <si>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</si>
  <si>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</si>
  <si>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</si>
  <si>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</si>
  <si>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</si>
  <si>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</si>
  <si>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</si>
  <si>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</si>
  <si>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</si>
  <si>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</si>
  <si>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</si>
  <si>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</si>
  <si>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</si>
  <si>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</si>
  <si>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</si>
  <si>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</si>
  <si>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</si>
  <si>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</si>
  <si>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</si>
  <si>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</si>
  <si>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</si>
  <si>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</si>
  <si>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</si>
  <si>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</si>
  <si>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</si>
  <si>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</si>
  <si>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</si>
  <si>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</si>
  <si>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</si>
  <si>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</si>
  <si>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</si>
  <si>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</si>
  <si>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</si>
  <si>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</si>
  <si>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</si>
  <si>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</si>
  <si>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</si>
  <si>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</si>
  <si>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</si>
  <si>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</si>
  <si>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</si>
  <si>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</si>
  <si>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</si>
  <si>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</si>
  <si>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</si>
  <si>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</si>
  <si>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</si>
  <si>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</si>
  <si>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</si>
  <si>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</si>
  <si>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</si>
  <si>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</si>
  <si>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</si>
  <si>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</si>
  <si>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</si>
  <si>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</si>
  <si>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</si>
  <si>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</si>
  <si>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</si>
  <si>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</si>
  <si>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</si>
  <si>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</si>
  <si>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</si>
  <si>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</si>
  <si>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</si>
  <si>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</si>
  <si>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</si>
  <si>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</si>
  <si>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</si>
  <si>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</si>
  <si>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</si>
  <si>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</si>
  <si>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</si>
  <si>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</si>
  <si>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</si>
  <si>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</si>
  <si>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</si>
  <si>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</si>
  <si>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</si>
  <si>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</si>
  <si>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</si>
  <si>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</si>
  <si>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</si>
  <si>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</si>
  <si>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</si>
  <si>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</si>
  <si>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</si>
  <si>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</si>
  <si>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</si>
  <si>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</si>
  <si>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</si>
  <si>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</si>
  <si>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</si>
  <si>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</si>
  <si>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</si>
  <si>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</si>
  <si>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</si>
  <si>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</si>
  <si>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</si>
  <si>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</si>
  <si>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</si>
  <si>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</si>
  <si>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</si>
  <si>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</si>
  <si>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</si>
  <si>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</si>
  <si>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</si>
  <si>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</si>
  <si>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</si>
  <si>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</si>
  <si>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</si>
  <si>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</si>
  <si>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</si>
  <si>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</si>
  <si>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</si>
  <si>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</si>
  <si>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</si>
  <si>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</si>
  <si>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</si>
  <si>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</si>
  <si>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</si>
  <si>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</si>
  <si>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</si>
  <si>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</si>
  <si>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</si>
  <si>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</si>
  <si>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</si>
  <si>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</si>
  <si>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</si>
  <si>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</si>
  <si>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</si>
  <si>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</si>
  <si>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</si>
  <si>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</si>
  <si>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</si>
  <si>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</si>
  <si>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</si>
  <si>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</si>
  <si>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</si>
  <si>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</si>
  <si>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</si>
  <si>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</si>
  <si>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</si>
  <si>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</si>
  <si>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</si>
  <si>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</si>
  <si>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</si>
  <si>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</si>
  <si>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</si>
  <si>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</si>
  <si>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</si>
  <si>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</si>
  <si>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</si>
  <si>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</si>
  <si>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</si>
  <si>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</si>
  <si>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</si>
  <si>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</si>
  <si>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</si>
  <si>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</si>
  <si>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</si>
  <si>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</si>
  <si>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</si>
  <si>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</si>
  <si>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</si>
  <si>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</si>
  <si>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</si>
  <si>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</si>
  <si>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</si>
  <si>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</si>
  <si>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</si>
  <si>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</si>
  <si>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</si>
  <si>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</si>
  <si>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</si>
  <si>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</si>
  <si>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</si>
  <si>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</si>
  <si>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</si>
  <si>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</si>
  <si>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</si>
  <si>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</si>
  <si>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</si>
  <si>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</si>
  <si>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</si>
  <si>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</si>
  <si>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</si>
  <si>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</si>
  <si>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</si>
  <si>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</si>
  <si>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</si>
  <si>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</si>
  <si>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</si>
  <si>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</si>
  <si>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</si>
  <si>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</si>
  <si>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</si>
  <si>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</si>
  <si>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</si>
  <si>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</si>
  <si>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</si>
  <si>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</si>
  <si>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</si>
  <si>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</si>
  <si>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</si>
  <si>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</si>
  <si>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</si>
  <si>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</si>
  <si>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</si>
  <si>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</si>
  <si>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</si>
  <si>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</si>
  <si>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</si>
  <si>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</si>
  <si>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</si>
  <si>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</si>
  <si>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</si>
  <si>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</si>
  <si>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</si>
  <si>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</si>
  <si>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</si>
  <si>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</si>
  <si>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</si>
  <si>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</si>
  <si>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</si>
  <si>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</si>
  <si>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</si>
  <si>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</si>
  <si>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</si>
  <si>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</si>
  <si>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</si>
  <si>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</si>
  <si>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</si>
  <si>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</si>
  <si>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</si>
  <si>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</si>
  <si>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</si>
  <si>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</si>
  <si>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</si>
  <si>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</si>
  <si>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</si>
  <si>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</si>
  <si>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</si>
  <si>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</si>
  <si>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</si>
  <si>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</si>
  <si>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</si>
  <si>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</si>
  <si>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</si>
  <si>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</si>
  <si>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</si>
  <si>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</si>
  <si>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</si>
  <si>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</si>
  <si>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</si>
  <si>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</si>
  <si>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</si>
  <si>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</si>
  <si>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</si>
  <si>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</si>
  <si>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</si>
  <si>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</si>
  <si>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</si>
  <si>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</si>
  <si>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</si>
  <si>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</si>
  <si>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</si>
  <si>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</si>
  <si>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</si>
  <si>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</si>
  <si>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</si>
  <si>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</si>
  <si>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</si>
  <si>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</si>
  <si>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</si>
  <si>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</si>
  <si>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</si>
  <si>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</si>
  <si>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</si>
  <si>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</si>
  <si>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</si>
  <si>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</si>
  <si>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</si>
  <si>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</si>
  <si>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</si>
  <si>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</si>
  <si>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</si>
  <si>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</si>
  <si>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</si>
  <si>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</si>
  <si>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</si>
  <si>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</si>
  <si>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</si>
  <si>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</si>
  <si>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</si>
  <si>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</si>
  <si>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</si>
  <si>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</si>
  <si>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</si>
  <si>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</si>
  <si>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</si>
  <si>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</si>
  <si>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</si>
  <si>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</si>
  <si>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</si>
  <si>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</si>
  <si>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</si>
  <si>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</si>
  <si>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</si>
  <si>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</si>
  <si>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</si>
  <si>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</si>
  <si>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</si>
  <si>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</si>
  <si>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</si>
  <si>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</si>
  <si>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</si>
  <si>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</si>
  <si>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</si>
  <si>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</si>
  <si>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</si>
  <si>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</si>
  <si>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</si>
  <si>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</si>
  <si>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</si>
  <si>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</si>
  <si>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</si>
  <si>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</si>
  <si>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</si>
  <si>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</si>
  <si>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</si>
  <si>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</si>
  <si>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</si>
  <si>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</si>
  <si>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</si>
  <si>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</si>
  <si>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</si>
  <si>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</si>
  <si>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</si>
  <si>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</si>
  <si>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</si>
  <si>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</si>
  <si>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</si>
  <si>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</si>
  <si>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</si>
  <si>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</si>
  <si>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</si>
  <si>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</si>
  <si>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</si>
  <si>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</si>
  <si>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</si>
  <si>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</si>
  <si>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</si>
  <si>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</si>
  <si>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</si>
  <si>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</si>
  <si>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</si>
  <si>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</si>
  <si>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</si>
  <si>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</si>
  <si>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</si>
  <si>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</si>
  <si>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</si>
  <si>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</si>
  <si>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</si>
  <si>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</si>
  <si>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</si>
  <si>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</si>
  <si>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</si>
  <si>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</si>
  <si>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</si>
  <si>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</si>
  <si>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</si>
  <si>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</si>
  <si>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</si>
  <si>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</si>
  <si>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</si>
  <si>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</si>
  <si>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</si>
  <si>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</si>
  <si>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</si>
  <si>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</si>
  <si>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</si>
  <si>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</si>
  <si>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</si>
  <si>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</si>
  <si>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</si>
  <si>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</si>
  <si>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</si>
  <si>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</si>
  <si>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</si>
  <si>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</si>
  <si>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</si>
  <si>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</si>
  <si>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</si>
  <si>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</si>
  <si>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</si>
  <si>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</si>
  <si>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</si>
  <si>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</si>
  <si>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</si>
  <si>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</si>
  <si>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</si>
  <si>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</si>
  <si>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</si>
  <si>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</si>
  <si>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</si>
  <si>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</si>
  <si>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</si>
  <si>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</si>
  <si>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</si>
  <si>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</si>
  <si>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</si>
  <si>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</si>
  <si>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</si>
  <si>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</si>
  <si>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</si>
  <si>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</si>
  <si>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</si>
  <si>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</si>
  <si>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</si>
  <si>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</si>
  <si>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</si>
  <si>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</si>
  <si>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</si>
  <si>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</si>
  <si>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</si>
  <si>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</si>
  <si>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</si>
  <si>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</si>
  <si>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</si>
  <si>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</si>
  <si>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</si>
  <si>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</si>
  <si>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</si>
  <si>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</si>
  <si>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</si>
  <si>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</si>
  <si>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</si>
  <si>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</si>
  <si>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</si>
  <si>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</si>
  <si>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</si>
  <si>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</si>
  <si>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</si>
  <si>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</si>
  <si>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</si>
  <si>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</si>
  <si>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</si>
  <si>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</si>
  <si>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</si>
  <si>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</si>
  <si>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</si>
  <si>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</si>
  <si>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</si>
  <si>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</si>
  <si>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</si>
  <si>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</si>
  <si>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</si>
  <si>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</si>
  <si>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</si>
  <si>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</si>
  <si>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</si>
  <si>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</si>
  <si>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</si>
  <si>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</si>
  <si>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</si>
  <si>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</si>
  <si>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</si>
  <si>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</si>
  <si>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</si>
  <si>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</si>
  <si>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</si>
  <si>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</si>
  <si>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</si>
  <si>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</si>
  <si>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</si>
  <si>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</si>
  <si>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</si>
  <si>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</si>
  <si>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</si>
  <si>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</si>
  <si>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</si>
  <si>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</si>
  <si>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</si>
  <si>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</si>
  <si>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</si>
  <si>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</si>
  <si>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</si>
  <si>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</si>
  <si>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</si>
  <si>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</si>
  <si>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</si>
  <si>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</si>
  <si>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</si>
  <si>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</si>
  <si>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</si>
  <si>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</si>
  <si>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</si>
  <si>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</si>
  <si>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</si>
  <si>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</si>
  <si>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</si>
  <si>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</si>
  <si>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</si>
  <si>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</si>
  <si>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</si>
  <si>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</si>
  <si>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</si>
  <si>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</si>
  <si>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</si>
  <si>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</si>
  <si>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</si>
  <si>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</si>
  <si>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</si>
  <si>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</si>
  <si>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</si>
  <si>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</si>
  <si>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</si>
  <si>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</si>
  <si>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</si>
  <si>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</si>
  <si>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</si>
  <si>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</si>
  <si>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</si>
  <si>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</si>
  <si>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</si>
  <si>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</si>
  <si>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</si>
  <si>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</si>
  <si>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</si>
  <si>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</si>
  <si>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</si>
  <si>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</si>
  <si>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</si>
  <si>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</si>
  <si>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</si>
  <si>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</si>
  <si>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</si>
  <si>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</si>
  <si>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</si>
  <si>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</si>
  <si>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</si>
  <si>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</si>
  <si>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</si>
  <si>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</si>
  <si>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</si>
  <si>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</si>
  <si>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</si>
  <si>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</si>
  <si>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</si>
  <si>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</si>
  <si>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</si>
  <si>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</si>
  <si>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</si>
  <si>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</si>
  <si>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</si>
  <si>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</si>
  <si>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</si>
  <si>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</si>
  <si>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</si>
  <si>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</si>
  <si>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</si>
  <si>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</si>
  <si>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</si>
  <si>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</si>
  <si>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</si>
  <si>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</si>
  <si>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</si>
  <si>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</si>
  <si>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</si>
  <si>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</si>
  <si>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</si>
  <si>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</si>
  <si>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</si>
  <si>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</si>
  <si>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</si>
  <si>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</si>
  <si>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</si>
  <si>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</si>
  <si>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</si>
  <si>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</si>
  <si>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</si>
  <si>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</si>
  <si>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</si>
  <si>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</si>
  <si>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</si>
  <si>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</si>
  <si>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</si>
  <si>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</si>
  <si>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</si>
  <si>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</si>
  <si>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</si>
  <si>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</si>
  <si>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</si>
  <si>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</si>
  <si>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</si>
  <si>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</si>
  <si>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</si>
  <si>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</si>
  <si>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</si>
  <si>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</si>
  <si>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</si>
  <si>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</si>
  <si>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</si>
  <si>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</si>
  <si>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</si>
  <si>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</si>
  <si>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</si>
  <si>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</si>
  <si>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</si>
  <si>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</si>
  <si>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</si>
  <si>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</si>
  <si>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</si>
  <si>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</si>
  <si>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</si>
  <si>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</si>
  <si>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</si>
  <si>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</si>
  <si>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</si>
  <si>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</si>
  <si>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</si>
  <si>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</si>
  <si>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</si>
  <si>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</si>
  <si>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</si>
  <si>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</si>
  <si>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</si>
  <si>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</si>
  <si>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</si>
  <si>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</si>
  <si>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</si>
  <si>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</si>
  <si>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</si>
  <si>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</si>
  <si>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</si>
  <si>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</si>
  <si>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</si>
  <si>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</si>
  <si>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</si>
  <si>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</si>
  <si>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</si>
  <si>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</si>
  <si>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</si>
  <si>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</si>
  <si>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</si>
  <si>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</si>
  <si>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</si>
  <si>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</si>
  <si>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</si>
  <si>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</si>
  <si>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</si>
  <si>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</si>
  <si>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</si>
  <si>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</si>
  <si>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</si>
  <si>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</si>
  <si>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</si>
  <si>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</si>
  <si>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</si>
  <si>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</si>
  <si>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</si>
  <si>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</si>
  <si>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</si>
  <si>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</si>
  <si>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</si>
  <si>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</si>
  <si>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</si>
  <si>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</si>
  <si>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</si>
  <si>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</si>
  <si>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</si>
  <si>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</si>
  <si>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</si>
  <si>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</si>
  <si>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</si>
  <si>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</si>
  <si>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</si>
  <si>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</si>
  <si>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</si>
  <si>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</si>
  <si>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</si>
  <si>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</si>
  <si>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</si>
  <si>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</si>
  <si>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</si>
  <si>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</si>
  <si>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</si>
  <si>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</si>
  <si>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</si>
  <si>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</si>
  <si>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</si>
  <si>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</si>
  <si>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</si>
  <si>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</si>
  <si>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</si>
  <si>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</si>
  <si>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</si>
  <si>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</si>
  <si>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</si>
  <si>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</si>
  <si>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</si>
  <si>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</si>
  <si>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</si>
  <si>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</si>
  <si>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</si>
  <si>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</si>
  <si>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</si>
  <si>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</si>
  <si>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</si>
  <si>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</si>
  <si>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</si>
  <si>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</si>
  <si>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</si>
  <si>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</si>
  <si>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</si>
  <si>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</si>
  <si>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</si>
  <si>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</si>
  <si>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</si>
  <si>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</si>
  <si>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</si>
  <si>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</si>
  <si>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</si>
  <si>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</si>
  <si>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</si>
  <si>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</si>
  <si>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</si>
  <si>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</si>
  <si>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</si>
  <si>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</si>
  <si>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</si>
  <si>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</si>
  <si>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</si>
  <si>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</si>
  <si>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</si>
  <si>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</si>
  <si>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</si>
  <si>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</si>
  <si>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</si>
  <si>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</si>
  <si>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</si>
  <si>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</si>
  <si>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</si>
  <si>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</si>
  <si>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</si>
  <si>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</si>
  <si>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</si>
  <si>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</si>
  <si>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</si>
  <si>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</si>
  <si>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</si>
  <si>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</si>
  <si>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</si>
  <si>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</si>
  <si>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</si>
  <si>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</si>
  <si>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</si>
  <si>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</si>
  <si>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</si>
  <si>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</si>
  <si>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</si>
  <si>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</si>
  <si>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</si>
  <si>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</si>
  <si>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</si>
  <si>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</si>
  <si>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</si>
  <si>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</si>
  <si>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</si>
  <si>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</si>
  <si>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</si>
  <si>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</si>
  <si>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</si>
  <si>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</si>
  <si>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</si>
  <si>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</si>
  <si>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</si>
  <si>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</si>
  <si>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</si>
  <si>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</si>
  <si>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</si>
  <si>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</si>
  <si>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</si>
  <si>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</si>
  <si>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</si>
  <si>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</si>
  <si>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</si>
  <si>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</si>
  <si>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</si>
  <si>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</si>
  <si>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</si>
  <si>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</si>
  <si>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</si>
  <si>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</si>
  <si>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</si>
  <si>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</si>
  <si>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</si>
  <si>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</si>
  <si>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</si>
  <si>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</si>
  <si>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</si>
  <si>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</si>
  <si>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</si>
  <si>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</si>
  <si>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</si>
  <si>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</si>
  <si>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</si>
  <si>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</si>
  <si>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</si>
  <si>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</si>
  <si>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</si>
  <si>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</si>
  <si>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</si>
  <si>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</si>
  <si>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</si>
  <si>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</si>
  <si>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</si>
  <si>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</si>
  <si>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</si>
  <si>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</si>
  <si>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</si>
  <si>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</si>
  <si>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</si>
  <si>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</si>
  <si>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</si>
  <si>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</si>
  <si>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</si>
  <si>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</si>
  <si>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</si>
  <si>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</si>
  <si>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</si>
  <si>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</si>
  <si>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</si>
  <si>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</si>
  <si>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</si>
  <si>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</si>
  <si>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</si>
  <si>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</si>
  <si>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</si>
  <si>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</si>
  <si>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</si>
  <si>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</si>
  <si>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</si>
  <si>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</si>
  <si>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</si>
  <si>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</si>
  <si>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</si>
  <si>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</si>
  <si>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</si>
  <si>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</si>
  <si>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</si>
  <si>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</si>
  <si>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</si>
  <si>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</si>
  <si>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</si>
  <si>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</si>
  <si>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</si>
  <si>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</si>
  <si>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</si>
  <si>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</si>
  <si>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</si>
  <si>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</si>
  <si>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</si>
  <si>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</si>
  <si>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</si>
  <si>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</si>
  <si>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</si>
  <si>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</si>
  <si>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</si>
  <si>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</si>
  <si>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</si>
  <si>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</si>
  <si>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</si>
  <si>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</si>
  <si>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</si>
  <si>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</si>
  <si>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</si>
  <si>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</si>
  <si>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</si>
  <si>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</si>
  <si>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</si>
  <si>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</si>
  <si>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</si>
  <si>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</si>
  <si>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</si>
  <si>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</si>
  <si>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</si>
  <si>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</si>
  <si>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</si>
  <si>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</si>
  <si>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</si>
  <si>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</si>
  <si>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</si>
  <si>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</si>
  <si>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</si>
  <si>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</si>
  <si>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</si>
  <si>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</si>
  <si>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</si>
  <si>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</si>
  <si>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</si>
  <si>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</si>
  <si>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</si>
  <si>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</si>
  <si>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</si>
  <si>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</si>
  <si>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</si>
  <si>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</si>
  <si>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</si>
  <si>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</si>
  <si>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</si>
  <si>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</si>
  <si>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</si>
  <si>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</si>
  <si>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</si>
  <si>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</si>
  <si>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</si>
  <si>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</si>
  <si>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</si>
  <si>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</si>
  <si>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</si>
  <si>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</si>
  <si>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</si>
  <si>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</si>
  <si>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</si>
  <si>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</si>
  <si>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</si>
  <si>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</si>
  <si>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</si>
  <si>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</si>
  <si>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</si>
  <si>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</si>
  <si>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</si>
  <si>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</si>
  <si>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</si>
  <si>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</si>
  <si>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</si>
  <si>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</si>
  <si>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</si>
  <si>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</si>
  <si>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</si>
  <si>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</si>
  <si>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</si>
  <si>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</si>
  <si>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</si>
  <si>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</si>
  <si>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</si>
  <si>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</si>
  <si>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</si>
  <si>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</si>
  <si>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</si>
  <si>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</si>
  <si>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</si>
  <si>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</si>
  <si>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</si>
  <si>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</si>
  <si>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</si>
  <si>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</si>
  <si>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</si>
  <si>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</si>
  <si>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</si>
  <si>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</si>
  <si>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</si>
  <si>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</si>
  <si>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</si>
  <si>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</si>
  <si>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</si>
  <si>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</si>
  <si>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</si>
  <si>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</si>
  <si>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</si>
  <si>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</si>
  <si>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</si>
  <si>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</si>
  <si>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</si>
  <si>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</si>
  <si>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</si>
  <si>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</si>
  <si>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</si>
  <si>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</si>
  <si>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</si>
  <si>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</si>
  <si>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</si>
  <si>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</si>
  <si>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</si>
  <si>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</si>
  <si>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</si>
  <si>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</si>
  <si>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</si>
  <si>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</si>
  <si>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</si>
  <si>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</si>
  <si>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</si>
  <si>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</si>
  <si>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</si>
  <si>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</si>
  <si>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</si>
  <si>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</si>
  <si>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</si>
  <si>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</si>
  <si>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</si>
  <si>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</si>
  <si>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</si>
  <si>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</si>
  <si>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</si>
  <si>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</si>
  <si>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</si>
  <si>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</si>
  <si>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</si>
  <si>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</si>
  <si>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</si>
  <si>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</si>
  <si>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</si>
  <si>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</si>
  <si>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</si>
  <si>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</si>
  <si>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</si>
  <si>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</si>
  <si>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</si>
  <si>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</si>
  <si>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</si>
  <si>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</si>
  <si>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</si>
  <si>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</si>
  <si>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</si>
  <si>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</si>
  <si>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</si>
  <si>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</si>
  <si>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</si>
  <si>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</si>
  <si>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</si>
  <si>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</si>
  <si>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</si>
  <si>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</si>
  <si>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</si>
  <si>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</si>
  <si>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</si>
  <si>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</si>
  <si>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</si>
  <si>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</si>
  <si>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</si>
  <si>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</si>
  <si>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</si>
  <si>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</si>
  <si>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</si>
  <si>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</si>
  <si>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</si>
  <si>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</si>
  <si>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</si>
  <si>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</si>
  <si>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</si>
  <si>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</si>
  <si>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</si>
  <si>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</si>
  <si>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</si>
  <si>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</si>
  <si>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</si>
  <si>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</si>
  <si>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</si>
  <si>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</si>
  <si>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</si>
  <si>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</si>
  <si>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</si>
  <si>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</si>
  <si>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</si>
  <si>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</si>
  <si>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</si>
  <si>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</si>
  <si>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</si>
  <si>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</si>
  <si>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</si>
  <si>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</si>
  <si>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</si>
  <si>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</si>
  <si>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</si>
  <si>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</si>
  <si>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</si>
  <si>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</si>
  <si>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</si>
  <si>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</si>
  <si>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</si>
  <si>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</si>
  <si>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</si>
  <si>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</si>
  <si>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</si>
  <si>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</si>
  <si>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</si>
  <si>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</si>
  <si>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</si>
  <si>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</si>
  <si>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</si>
  <si>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</si>
  <si>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</si>
  <si>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</si>
  <si>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</si>
  <si>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</si>
  <si>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</si>
  <si>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</si>
  <si>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</si>
  <si>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</si>
  <si>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</si>
  <si>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</si>
  <si>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</si>
  <si>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</si>
  <si>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</si>
  <si>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</si>
  <si>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</si>
  <si>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</si>
  <si>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</si>
  <si>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</si>
  <si>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</si>
  <si>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</si>
  <si>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</si>
  <si>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</si>
  <si>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</si>
  <si>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</si>
  <si>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</si>
  <si>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</si>
  <si>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</si>
  <si>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</si>
  <si>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</si>
  <si>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</si>
  <si>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</si>
  <si>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</si>
  <si>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</si>
  <si>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</si>
  <si>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</si>
  <si>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</si>
  <si>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</si>
  <si>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</si>
  <si>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</si>
  <si>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</si>
  <si>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</si>
  <si>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</si>
  <si>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</si>
  <si>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</si>
  <si>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</si>
  <si>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</si>
  <si>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</si>
  <si>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</si>
  <si>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</si>
  <si>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</si>
  <si>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</si>
  <si>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</si>
  <si>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</si>
  <si>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</si>
  <si>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</si>
  <si>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</si>
  <si>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</si>
  <si>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</si>
  <si>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</si>
  <si>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</si>
  <si>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</si>
  <si>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</si>
  <si>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</si>
  <si>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</si>
  <si>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</si>
  <si>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</si>
  <si>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</si>
  <si>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</si>
  <si>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</si>
  <si>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</si>
  <si>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</si>
  <si>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</si>
  <si>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</si>
  <si>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</si>
  <si>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</si>
  <si>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</si>
  <si>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</si>
  <si>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</si>
  <si>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</si>
  <si>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</si>
  <si>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</si>
  <si>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</si>
  <si>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</si>
  <si>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</si>
  <si>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</si>
  <si>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</si>
  <si>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</si>
  <si>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</si>
  <si>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</si>
  <si>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</si>
  <si>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</si>
  <si>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</si>
  <si>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</si>
  <si>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</si>
  <si>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</si>
  <si>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</si>
  <si>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</si>
  <si>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</si>
  <si>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</si>
  <si>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</si>
  <si>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</si>
  <si>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</si>
  <si>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</si>
  <si>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</si>
  <si>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</si>
  <si>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</si>
  <si>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</si>
  <si>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</si>
  <si>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</si>
  <si>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</si>
  <si>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</si>
  <si>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</si>
  <si>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</si>
  <si>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</si>
  <si>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</si>
  <si>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</si>
  <si>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</si>
  <si>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</si>
  <si>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</si>
  <si>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</si>
  <si>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</si>
  <si>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</si>
  <si>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</si>
  <si>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</si>
  <si>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</si>
  <si>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</si>
  <si>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</si>
  <si>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</si>
  <si>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</si>
  <si>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</si>
  <si>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</si>
  <si>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</si>
  <si>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</si>
  <si>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</si>
  <si>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</si>
  <si>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</si>
  <si>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</si>
  <si>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</si>
  <si>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</si>
  <si>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</si>
  <si>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</si>
  <si>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</si>
  <si>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</si>
  <si>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</si>
  <si>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</si>
  <si>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</si>
  <si>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</si>
  <si>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</si>
  <si>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</si>
  <si>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</si>
  <si>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</si>
  <si>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</si>
  <si>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</si>
  <si>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</si>
  <si>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</si>
  <si>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</si>
  <si>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</si>
  <si>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</si>
  <si>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</si>
  <si>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</si>
  <si>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</si>
  <si>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</si>
  <si>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</si>
  <si>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</si>
  <si>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</si>
  <si>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</si>
  <si>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</si>
  <si>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</si>
  <si>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</si>
  <si>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</si>
  <si>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</si>
  <si>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</si>
  <si>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</si>
  <si>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</si>
  <si>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</si>
  <si>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</si>
  <si>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</si>
  <si>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</si>
  <si>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</si>
  <si>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</si>
  <si>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</si>
  <si>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</si>
  <si>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</si>
  <si>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</si>
  <si>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</si>
  <si>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</si>
  <si>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</si>
  <si>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</si>
  <si>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</si>
  <si>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</si>
  <si>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</si>
  <si>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</si>
  <si>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</si>
  <si>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</si>
  <si>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</si>
  <si>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</si>
  <si>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</si>
  <si>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</si>
  <si>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</si>
  <si>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</si>
  <si>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</si>
  <si>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</si>
  <si>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</si>
  <si>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</si>
  <si>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</si>
  <si>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</si>
  <si>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</si>
  <si>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</si>
  <si>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</si>
  <si>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</si>
  <si>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</si>
  <si>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</si>
  <si>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</si>
  <si>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</si>
  <si>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</si>
  <si>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</si>
  <si>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</si>
  <si>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</si>
  <si>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</si>
  <si>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</si>
  <si>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</si>
  <si>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</si>
  <si>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</si>
  <si>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</si>
  <si>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</si>
  <si>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</si>
  <si>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</si>
  <si>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</si>
  <si>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</si>
  <si>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</si>
  <si>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</si>
  <si>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</si>
  <si>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</si>
  <si>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</si>
  <si>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</si>
  <si>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</si>
  <si>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</si>
  <si>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</si>
  <si>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</si>
  <si>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</si>
  <si>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</si>
  <si>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</si>
  <si>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</si>
  <si>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</si>
  <si>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</si>
  <si>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</si>
  <si>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</si>
  <si>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</si>
  <si>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</si>
  <si>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</si>
  <si>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</si>
  <si>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</si>
  <si>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</si>
  <si>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</si>
  <si>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</si>
  <si>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</si>
  <si>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</si>
  <si>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</si>
  <si>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</si>
  <si>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</si>
  <si>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</si>
  <si>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</si>
  <si>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</si>
  <si>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</si>
  <si>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</si>
  <si>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</si>
  <si>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</si>
  <si>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</si>
  <si>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</si>
  <si>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</si>
  <si>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</si>
  <si>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</si>
  <si>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</si>
  <si>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</si>
  <si>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</si>
  <si>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</si>
  <si>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</si>
  <si>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</si>
  <si>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</si>
  <si>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</si>
  <si>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</si>
  <si>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</si>
  <si>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</si>
  <si>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</si>
  <si>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</si>
  <si>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</si>
  <si>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</si>
  <si>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</si>
  <si>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</si>
  <si>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</si>
  <si>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</si>
  <si>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</si>
  <si>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</si>
  <si>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</si>
  <si>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</si>
  <si>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</si>
  <si>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</si>
  <si>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</si>
  <si>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</si>
  <si>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</si>
  <si>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</si>
  <si>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</si>
  <si>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</si>
  <si>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</si>
  <si>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</si>
  <si>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</si>
  <si>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</si>
  <si>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</si>
  <si>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</si>
  <si>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</si>
  <si>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</si>
  <si>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</si>
  <si>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</si>
  <si>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</si>
  <si>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</si>
  <si>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</si>
  <si>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</si>
  <si>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</si>
  <si>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</si>
  <si>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</si>
  <si>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</si>
  <si>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</si>
  <si>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</si>
  <si>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</si>
  <si>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</si>
  <si>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</si>
  <si>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</si>
  <si>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</si>
  <si>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</si>
  <si>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</si>
  <si>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</si>
  <si>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</si>
  <si>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</si>
  <si>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</si>
  <si>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</si>
  <si>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</si>
  <si>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</si>
  <si>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</si>
  <si>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</si>
  <si>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</si>
  <si>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</si>
  <si>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</si>
  <si>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</si>
  <si>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</si>
  <si>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</si>
  <si>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</si>
  <si>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</si>
  <si>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</si>
  <si>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</si>
  <si>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</si>
  <si>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</si>
  <si>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</si>
  <si>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</si>
  <si>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</si>
  <si>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</si>
  <si>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</si>
  <si>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</si>
  <si>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</si>
  <si>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</si>
  <si>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</si>
  <si>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</si>
  <si>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</si>
  <si>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</si>
  <si>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</si>
  <si>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</si>
  <si>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</si>
  <si>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</si>
  <si>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</si>
  <si>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</si>
  <si>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</si>
  <si>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</si>
  <si>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</si>
  <si>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</si>
  <si>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</si>
  <si>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</si>
  <si>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</si>
  <si>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</si>
  <si>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</si>
  <si>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</si>
  <si>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</si>
  <si>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</si>
  <si>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</si>
  <si>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</si>
  <si>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</si>
  <si>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</si>
  <si>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</si>
  <si>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</si>
  <si>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</si>
  <si>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</si>
  <si>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</si>
  <si>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</si>
  <si>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</si>
  <si>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</si>
  <si>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</si>
  <si>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</si>
  <si>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</si>
  <si>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</si>
  <si>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</si>
  <si>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</si>
  <si>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</si>
  <si>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</si>
  <si>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</si>
  <si>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</si>
  <si>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</si>
  <si>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</si>
  <si>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</si>
  <si>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</si>
  <si>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</si>
  <si>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</si>
  <si>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</si>
  <si>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</si>
  <si>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</si>
  <si>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</si>
  <si>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</si>
  <si>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</si>
  <si>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</si>
  <si>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</si>
  <si>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</si>
  <si>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</si>
  <si>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</si>
  <si>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</si>
  <si>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</si>
  <si>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</si>
  <si>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</si>
  <si>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</si>
  <si>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</si>
  <si>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</si>
  <si>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</si>
  <si>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</si>
  <si>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</si>
  <si>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</si>
  <si>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</si>
  <si>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</si>
  <si>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</si>
  <si>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</si>
  <si>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</si>
  <si>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</si>
  <si>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</si>
  <si>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</si>
  <si>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</si>
  <si>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</si>
  <si>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</si>
  <si>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</si>
  <si>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</si>
  <si>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</si>
  <si>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</si>
  <si>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</si>
  <si>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</si>
  <si>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</si>
  <si>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</si>
  <si>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</si>
  <si>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</si>
  <si>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</si>
  <si>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</si>
  <si>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</si>
  <si>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</si>
  <si>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</si>
  <si>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</si>
  <si>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</si>
  <si>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</si>
  <si>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</si>
  <si>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</si>
  <si>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</si>
  <si>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</si>
  <si>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</si>
  <si>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</si>
  <si>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</si>
  <si>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</si>
  <si>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</si>
  <si>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</si>
  <si>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</si>
  <si>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</si>
  <si>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</si>
  <si>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</si>
  <si>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</si>
  <si>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</si>
  <si>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</si>
  <si>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</si>
  <si>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</si>
  <si>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</si>
  <si>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</si>
  <si>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</si>
  <si>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</si>
  <si>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</si>
  <si>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</si>
  <si>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</si>
  <si>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</si>
  <si>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</si>
  <si>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</si>
  <si>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</si>
  <si>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</si>
  <si>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</si>
  <si>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</si>
  <si>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</si>
  <si>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</si>
  <si>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</si>
  <si>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</si>
  <si>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</si>
  <si>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</si>
  <si>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</si>
  <si>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</si>
  <si>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</si>
  <si>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</si>
  <si>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</si>
  <si>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</si>
  <si>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</si>
  <si>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</si>
  <si>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</si>
  <si>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</si>
  <si>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</si>
  <si>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</si>
  <si>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</si>
  <si>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</si>
  <si>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</si>
  <si>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</si>
  <si>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</si>
  <si>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</si>
  <si>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</si>
  <si>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</si>
  <si>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</si>
  <si>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</si>
  <si>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</si>
  <si>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</si>
  <si>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</si>
  <si>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</si>
  <si>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</si>
  <si>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</si>
  <si>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</si>
  <si>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</si>
  <si>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</si>
  <si>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</si>
  <si>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</si>
  <si>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</si>
  <si>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</si>
  <si>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</si>
  <si>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</si>
  <si>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</si>
  <si>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</si>
  <si>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</si>
  <si>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</si>
  <si>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</si>
  <si>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</si>
  <si>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</si>
  <si>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</si>
  <si>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</si>
  <si>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</si>
  <si>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</si>
  <si>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</si>
  <si>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</si>
  <si>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</si>
  <si>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</si>
  <si>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</si>
  <si>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</si>
  <si>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</si>
  <si>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</si>
  <si>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</si>
  <si>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</si>
  <si>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</si>
  <si>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</si>
  <si>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</si>
  <si>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</si>
  <si>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</si>
  <si>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</si>
  <si>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</si>
  <si>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</si>
  <si>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</si>
  <si>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</si>
  <si>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</si>
  <si>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</si>
  <si>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</si>
  <si>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</si>
  <si>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</si>
  <si>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</si>
  <si>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</si>
  <si>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</si>
  <si>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</si>
  <si>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</si>
  <si>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</si>
  <si>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</si>
  <si>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</si>
  <si>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</si>
  <si>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</si>
  <si>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</si>
  <si>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</si>
  <si>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</si>
  <si>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</si>
  <si>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</si>
  <si>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</si>
  <si>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</si>
  <si>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</si>
  <si>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</si>
  <si>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</si>
  <si>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</si>
  <si>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</si>
  <si>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</si>
  <si>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</si>
  <si>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</si>
  <si>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</si>
  <si>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</si>
  <si>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</si>
  <si>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</si>
  <si>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</si>
  <si>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</si>
  <si>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</si>
  <si>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</si>
  <si>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</si>
  <si>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</si>
  <si>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</si>
  <si>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</si>
  <si>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</si>
  <si>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</si>
  <si>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</si>
  <si>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</si>
  <si>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</si>
  <si>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</si>
  <si>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</si>
  <si>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</si>
  <si>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</si>
  <si>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</si>
  <si>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</si>
  <si>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</si>
  <si>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</si>
  <si>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</si>
  <si>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</si>
  <si>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</si>
  <si>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</si>
  <si>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</si>
  <si>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</si>
  <si>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</si>
  <si>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</si>
  <si>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</si>
  <si>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</si>
  <si>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</si>
  <si>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</si>
  <si>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</si>
  <si>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</si>
  <si>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</si>
  <si>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</si>
  <si>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</si>
  <si>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</si>
  <si>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</si>
  <si>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</si>
  <si>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</si>
  <si>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</si>
  <si>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</si>
  <si>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</si>
  <si>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</si>
  <si>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</si>
  <si>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</si>
  <si>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</si>
  <si>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</si>
  <si>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</si>
  <si>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</si>
  <si>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</si>
  <si>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</si>
  <si>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</si>
  <si>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</si>
  <si>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</si>
  <si>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</si>
  <si>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</si>
  <si>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</si>
  <si>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</si>
  <si>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</si>
  <si>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</si>
  <si>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</si>
  <si>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</si>
  <si>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</si>
  <si>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</si>
  <si>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</si>
  <si>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</si>
  <si>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</si>
  <si>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</si>
  <si>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</si>
  <si>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</si>
  <si>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</si>
  <si>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</si>
  <si>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</si>
  <si>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</si>
  <si>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</si>
  <si>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</si>
  <si>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</si>
  <si>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</si>
  <si>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</si>
  <si>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</si>
  <si>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</si>
  <si>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</si>
  <si>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</si>
  <si>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</si>
  <si>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</si>
  <si>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</si>
  <si>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</si>
  <si>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</si>
  <si>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</si>
  <si>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</si>
  <si>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</si>
  <si>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</si>
  <si>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</si>
  <si>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</si>
  <si>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</si>
  <si>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</si>
  <si>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</si>
  <si>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</si>
  <si>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</si>
  <si>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</si>
  <si>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</si>
  <si>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</si>
  <si>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</si>
  <si>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</si>
  <si>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</si>
  <si>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</si>
  <si>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</si>
  <si>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</si>
  <si>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</si>
  <si>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</si>
  <si>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</si>
  <si>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</si>
  <si>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</si>
  <si>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</si>
  <si>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</si>
  <si>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</si>
  <si>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</si>
  <si>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</si>
  <si>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</si>
  <si>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</si>
  <si>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</si>
  <si>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</si>
  <si>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</si>
  <si>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</si>
  <si>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</si>
  <si>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</si>
  <si>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</si>
  <si>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</si>
  <si>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</si>
  <si>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</si>
  <si>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</si>
  <si>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</si>
  <si>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</si>
  <si>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</si>
  <si>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</si>
  <si>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</si>
  <si>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</si>
  <si>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</si>
  <si>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</si>
  <si>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</si>
  <si>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</si>
  <si>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</si>
  <si>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</si>
  <si>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</si>
  <si>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</si>
  <si>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</si>
  <si>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</si>
  <si>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</si>
  <si>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</si>
  <si>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</si>
  <si>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</si>
  <si>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</si>
  <si>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</si>
  <si>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</si>
  <si>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</si>
  <si>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</si>
  <si>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</si>
  <si>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</si>
  <si>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</si>
  <si>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</si>
  <si>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</si>
  <si>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</si>
  <si>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</si>
  <si>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</si>
  <si>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</si>
  <si>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</si>
  <si>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</si>
  <si>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</si>
  <si>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</si>
  <si>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</si>
  <si>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</si>
  <si>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</si>
  <si>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</si>
  <si>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</si>
  <si>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</si>
  <si>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</si>
  <si>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</si>
  <si>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</si>
  <si>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</si>
  <si>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</si>
  <si>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</si>
  <si>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</si>
  <si>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</si>
  <si>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</si>
  <si>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</si>
  <si>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</si>
  <si>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</si>
  <si>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</si>
  <si>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</si>
  <si>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</si>
  <si>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</si>
  <si>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</si>
  <si>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</si>
  <si>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</si>
  <si>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</si>
  <si>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</si>
  <si>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</si>
  <si>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</si>
  <si>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</si>
  <si>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</si>
  <si>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</si>
  <si>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</si>
  <si>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</si>
  <si>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</si>
  <si>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</si>
  <si>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</si>
  <si>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</si>
  <si>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</si>
  <si>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</si>
  <si>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</si>
  <si>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</si>
  <si>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</si>
  <si>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</si>
  <si>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</si>
  <si>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</si>
  <si>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</si>
  <si>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</si>
  <si>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</si>
  <si>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</si>
  <si>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</si>
  <si>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</si>
  <si>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</si>
  <si>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</si>
  <si>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</si>
  <si>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</si>
  <si>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</si>
  <si>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</si>
  <si>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</si>
  <si>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</si>
  <si>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</si>
  <si>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</si>
  <si>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</si>
  <si>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</si>
  <si>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</si>
  <si>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</si>
  <si>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</si>
  <si>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</si>
  <si>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</si>
  <si>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</si>
  <si>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</si>
  <si>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</si>
  <si>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</si>
  <si>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</si>
  <si>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</si>
  <si>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</si>
  <si>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</si>
  <si>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</si>
  <si>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</si>
  <si>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</si>
  <si>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</si>
  <si>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</si>
  <si>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</si>
  <si>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</si>
  <si>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</si>
  <si>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</si>
  <si>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</si>
  <si>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</si>
  <si>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</si>
  <si>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</si>
  <si>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</si>
  <si>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</si>
  <si>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</si>
  <si>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</si>
  <si>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</si>
  <si>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</si>
  <si>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</si>
  <si>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</si>
  <si>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</si>
  <si>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</si>
  <si>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</si>
  <si>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</si>
  <si>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</si>
  <si>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</si>
  <si>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</si>
  <si>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</si>
  <si>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</si>
  <si>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</si>
  <si>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</si>
  <si>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</si>
  <si>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</si>
  <si>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</si>
  <si>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</si>
  <si>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</si>
  <si>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</si>
  <si>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</si>
  <si>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</si>
  <si>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</si>
  <si>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</si>
  <si>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</si>
  <si>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</si>
  <si>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</si>
  <si>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</si>
  <si>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</si>
  <si>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</si>
  <si>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</si>
  <si>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</si>
  <si>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</si>
  <si>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</si>
  <si>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</si>
  <si>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</si>
  <si>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</si>
  <si>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</si>
  <si>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</si>
  <si>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</si>
  <si>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</si>
  <si>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</si>
  <si>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</si>
  <si>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</si>
  <si>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</si>
  <si>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</si>
  <si>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</si>
  <si>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</si>
  <si>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</si>
  <si>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</si>
  <si>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</si>
  <si>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</si>
  <si>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</si>
  <si>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</si>
  <si>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</si>
  <si>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</si>
  <si>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</si>
  <si>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</si>
  <si>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</si>
  <si>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</si>
  <si>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</si>
  <si>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</si>
  <si>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</si>
  <si>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</si>
  <si>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</si>
  <si>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</si>
  <si>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</si>
  <si>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</si>
  <si>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</si>
  <si>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</si>
  <si>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</si>
  <si>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</si>
  <si>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</si>
  <si>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</si>
  <si>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</si>
  <si>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</si>
  <si>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</si>
  <si>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</si>
  <si>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</si>
  <si>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</si>
  <si>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</si>
  <si>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</si>
  <si>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</si>
  <si>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</si>
  <si>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</si>
  <si>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</si>
  <si>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</si>
  <si>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</si>
  <si>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</si>
  <si>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</si>
  <si>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</si>
  <si>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</si>
  <si>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</si>
  <si>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</si>
  <si>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</si>
  <si>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</si>
  <si>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</si>
  <si>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</si>
  <si>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</si>
  <si>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</si>
  <si>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</si>
  <si>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</si>
  <si>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</si>
  <si>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</si>
  <si>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</si>
  <si>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</si>
  <si>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</si>
  <si>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</si>
  <si>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</si>
  <si>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</si>
  <si>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</si>
  <si>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</si>
  <si>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</si>
  <si>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</si>
  <si>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</si>
  <si>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</si>
  <si>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</si>
  <si>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</si>
  <si>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</si>
  <si>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</si>
  <si>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</si>
  <si>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</si>
  <si>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</si>
  <si>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</si>
  <si>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</si>
  <si>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</si>
  <si>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</si>
  <si>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</si>
  <si>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</si>
  <si>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</si>
  <si>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</si>
  <si>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</si>
  <si>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</si>
  <si>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</si>
  <si>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</si>
  <si>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</si>
  <si>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</si>
  <si>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</si>
  <si>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</si>
  <si>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</si>
  <si>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</si>
  <si>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</si>
  <si>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</si>
  <si>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</si>
  <si>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</si>
  <si>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</si>
  <si>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</si>
  <si>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</si>
  <si>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</si>
  <si>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</si>
  <si>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</si>
  <si>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</si>
  <si>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</si>
  <si>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</si>
  <si>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</si>
  <si>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</si>
  <si>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</si>
  <si>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</si>
  <si>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</si>
  <si>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</si>
  <si>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</si>
  <si>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</si>
  <si>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</si>
  <si>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</si>
  <si>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</si>
  <si>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</si>
  <si>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</si>
  <si>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</si>
  <si>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</si>
  <si>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</si>
  <si>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</si>
  <si>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</si>
  <si>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</si>
  <si>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</si>
  <si>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</si>
  <si>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</si>
  <si>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</si>
  <si>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</si>
  <si>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</si>
  <si>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</si>
  <si>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</si>
  <si>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</si>
  <si>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</si>
  <si>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</si>
  <si>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</si>
  <si>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</si>
  <si>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</si>
  <si>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</si>
  <si>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</si>
  <si>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</si>
  <si>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</si>
  <si>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</si>
  <si>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</si>
  <si>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</si>
  <si>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</si>
  <si>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</si>
  <si>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</si>
  <si>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</si>
  <si>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</si>
  <si>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</si>
  <si>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</si>
  <si>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</si>
  <si>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</si>
  <si>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</si>
  <si>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</si>
  <si>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</si>
  <si>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</si>
  <si>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</si>
  <si>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</si>
  <si>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</si>
  <si>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</si>
  <si>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</si>
  <si>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</si>
  <si>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</si>
  <si>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</si>
  <si>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</si>
  <si>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</si>
  <si>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</si>
  <si>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</si>
  <si>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</si>
  <si>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</si>
  <si>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</si>
  <si>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</si>
  <si>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</si>
  <si>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</si>
  <si>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</si>
  <si>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</si>
  <si>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</si>
  <si>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</si>
  <si>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</si>
  <si>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</si>
  <si>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</si>
  <si>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</si>
  <si>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</si>
  <si>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</si>
  <si>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</si>
  <si>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</si>
  <si>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</si>
  <si>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</si>
  <si>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</si>
  <si>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</si>
  <si>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</si>
  <si>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</si>
  <si>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</si>
  <si>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</si>
  <si>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</si>
  <si>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</si>
  <si>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</si>
  <si>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</si>
  <si>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</si>
  <si>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</si>
  <si>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</si>
  <si>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</si>
  <si>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</si>
  <si>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</si>
  <si>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</si>
  <si>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</si>
  <si>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</si>
  <si>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</si>
  <si>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</si>
  <si>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</si>
  <si>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</si>
  <si>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</si>
  <si>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</si>
  <si>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</si>
  <si>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</si>
  <si>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</si>
  <si>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</si>
  <si>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</si>
  <si>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</si>
  <si>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</si>
  <si>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</si>
  <si>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</si>
  <si>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</si>
  <si>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</si>
  <si>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</si>
  <si>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</si>
  <si>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</si>
  <si>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</si>
  <si>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</si>
  <si>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</si>
  <si>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</si>
  <si>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</si>
  <si>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</si>
  <si>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</si>
  <si>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</si>
  <si>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</si>
  <si>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</si>
  <si>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</si>
  <si>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</si>
  <si>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</si>
  <si>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</si>
  <si>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</si>
  <si>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</si>
  <si>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</si>
  <si>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</si>
  <si>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</si>
  <si>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</si>
  <si>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</si>
  <si>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</si>
  <si>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</si>
  <si>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</si>
  <si>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</si>
  <si>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</si>
  <si>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</si>
  <si>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</si>
  <si>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</si>
  <si>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</si>
  <si>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</si>
  <si>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</si>
  <si>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</si>
  <si>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</si>
  <si>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</si>
  <si>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</si>
  <si>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</si>
  <si>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</si>
  <si>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</si>
  <si>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</si>
  <si>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</si>
  <si>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</si>
  <si>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</si>
  <si>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</si>
  <si>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</si>
  <si>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</si>
  <si>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</si>
  <si>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</si>
  <si>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</si>
  <si>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</si>
  <si>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</si>
  <si>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</si>
  <si>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</si>
  <si>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</si>
  <si>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</si>
  <si>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</si>
  <si>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</si>
  <si>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</si>
  <si>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</si>
  <si>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</si>
  <si>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</si>
  <si>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</si>
  <si>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</si>
  <si>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</si>
  <si>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</si>
  <si>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</si>
  <si>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</si>
  <si>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</si>
  <si>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</si>
  <si>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</si>
  <si>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</si>
  <si>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</si>
  <si>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</si>
  <si>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</si>
  <si>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</si>
  <si>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</si>
  <si>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</si>
  <si>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</si>
  <si>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</si>
  <si>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</si>
  <si>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</si>
  <si>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</si>
  <si>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</si>
  <si>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</si>
  <si>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</si>
  <si>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</si>
  <si>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</si>
  <si>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</si>
  <si>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</si>
  <si>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</si>
  <si>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</si>
  <si>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</si>
  <si>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</si>
  <si>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</si>
  <si>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</si>
  <si>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</si>
  <si>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</si>
  <si>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</si>
  <si>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</si>
  <si>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</si>
  <si>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</si>
  <si>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</si>
  <si>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</si>
  <si>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</si>
  <si>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</si>
  <si>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</si>
  <si>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</si>
  <si>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</si>
  <si>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</si>
  <si>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</si>
  <si>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</si>
  <si>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</si>
  <si>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</si>
  <si>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</si>
  <si>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</si>
  <si>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</si>
  <si>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</si>
  <si>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</si>
  <si>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</si>
  <si>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</si>
  <si>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</si>
  <si>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</si>
  <si>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</si>
  <si>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</si>
  <si>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</si>
  <si>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</si>
  <si>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</si>
  <si>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</si>
  <si>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</si>
  <si>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</si>
  <si>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</si>
  <si>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</si>
  <si>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</si>
  <si>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</si>
  <si>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</si>
  <si>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</si>
  <si>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</si>
  <si>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</si>
  <si>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</si>
  <si>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</si>
  <si>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</si>
  <si>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</si>
  <si>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</si>
  <si>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</si>
  <si>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</si>
  <si>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</si>
  <si>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</si>
  <si>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</si>
  <si>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</si>
  <si>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</si>
  <si>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</si>
  <si>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</si>
  <si>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</si>
  <si>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</si>
  <si>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</si>
  <si>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</si>
  <si>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</si>
  <si>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</si>
  <si>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</si>
  <si>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</si>
  <si>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</si>
  <si>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</si>
  <si>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</si>
  <si>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</si>
  <si>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</si>
  <si>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</si>
  <si>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</si>
  <si>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</si>
  <si>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</si>
  <si>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</si>
  <si>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</si>
  <si>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</si>
  <si>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</si>
  <si>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</si>
  <si>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</si>
  <si>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</si>
  <si>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</si>
  <si>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</si>
  <si>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</si>
  <si>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</si>
  <si>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</si>
  <si>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</si>
  <si>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</si>
  <si>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</si>
  <si>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</si>
  <si>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</si>
  <si>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</si>
  <si>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</si>
  <si>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</si>
  <si>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</si>
  <si>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</si>
  <si>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</si>
  <si>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</si>
  <si>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</si>
  <si>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</si>
  <si>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</si>
  <si>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</si>
  <si>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</si>
  <si>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</si>
  <si>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</si>
  <si>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</si>
  <si>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</si>
  <si>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</si>
  <si>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</si>
  <si>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</si>
  <si>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</si>
  <si>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</si>
  <si>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</si>
  <si>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</si>
  <si>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</si>
  <si>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</si>
  <si>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</si>
  <si>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</si>
  <si>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</si>
  <si>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</si>
  <si>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</si>
  <si>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</si>
  <si>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</si>
  <si>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</si>
  <si>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</si>
  <si>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</si>
  <si>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</si>
  <si>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</si>
  <si>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</si>
  <si>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</si>
  <si>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</si>
  <si>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</si>
  <si>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</si>
  <si>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</si>
  <si>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</si>
  <si>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</si>
  <si>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</si>
  <si>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</si>
  <si>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</si>
  <si>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</si>
  <si>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</si>
  <si>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</si>
  <si>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</si>
  <si>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</si>
  <si>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</si>
  <si>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</si>
  <si>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</si>
  <si>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</si>
  <si>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</si>
  <si>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</si>
  <si>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</si>
  <si>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</si>
  <si>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</si>
  <si>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</si>
  <si>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</si>
  <si>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</si>
  <si>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</si>
  <si>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</si>
  <si>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</si>
  <si>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</si>
  <si>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</si>
  <si>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</si>
  <si>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</si>
  <si>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</si>
  <si>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</si>
  <si>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</si>
  <si>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</si>
  <si>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</si>
  <si>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</si>
  <si>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</si>
  <si>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</si>
  <si>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</si>
  <si>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</si>
  <si>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</si>
  <si>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</si>
  <si>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</si>
  <si>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</si>
  <si>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</si>
  <si>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</si>
  <si>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</si>
  <si>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</si>
  <si>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</si>
  <si>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</si>
  <si>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</si>
  <si>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</si>
  <si>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</si>
  <si>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</si>
  <si>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</si>
  <si>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</si>
  <si>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</si>
  <si>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</si>
  <si>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</si>
  <si>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</si>
  <si>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</si>
  <si>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</si>
  <si>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</si>
  <si>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</si>
  <si>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</si>
  <si>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</si>
  <si>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</si>
  <si>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</si>
  <si>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</si>
  <si>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</si>
  <si>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</si>
  <si>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</si>
  <si>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</si>
  <si>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</si>
  <si>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</si>
  <si>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</si>
  <si>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</si>
  <si>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</si>
  <si>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</si>
  <si>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</si>
  <si>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</si>
  <si>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</si>
  <si>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</si>
  <si>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</si>
  <si>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</si>
  <si>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</si>
  <si>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</si>
  <si>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</si>
  <si>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</si>
  <si>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</si>
  <si>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</si>
  <si>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</si>
  <si>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</si>
  <si>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</si>
  <si>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</si>
  <si>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</si>
  <si>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</si>
  <si>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</si>
  <si>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</si>
  <si>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</si>
  <si>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</si>
  <si>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</si>
  <si>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</si>
  <si>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</si>
  <si>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</si>
  <si>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</si>
  <si>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</si>
  <si>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</si>
  <si>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</si>
  <si>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</si>
  <si>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</si>
  <si>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</si>
  <si>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</si>
  <si>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</si>
  <si>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</si>
  <si>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</si>
  <si>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</si>
  <si>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</si>
  <si>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</si>
  <si>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</si>
  <si>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</si>
  <si>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</si>
  <si>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</si>
  <si>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</si>
  <si>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</si>
  <si>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</si>
  <si>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</si>
  <si>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</si>
  <si>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</si>
  <si>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</si>
  <si>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</si>
  <si>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</si>
  <si>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</si>
  <si>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</si>
  <si>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</si>
  <si>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</si>
  <si>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</si>
  <si>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</si>
  <si>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</si>
  <si>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</si>
  <si>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</si>
  <si>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</si>
  <si>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</si>
  <si>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</si>
  <si>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</si>
  <si>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</si>
  <si>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</si>
  <si>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</si>
  <si>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</si>
  <si>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</si>
  <si>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</si>
  <si>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</si>
  <si>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</si>
  <si>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</si>
  <si>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</si>
  <si>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</si>
  <si>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</si>
  <si>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</si>
  <si>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</si>
  <si>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</si>
  <si>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</si>
  <si>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</si>
  <si>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</si>
  <si>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</si>
  <si>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</si>
  <si>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</si>
  <si>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</si>
  <si>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</si>
  <si>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</si>
  <si>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</si>
  <si>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</si>
  <si>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</si>
  <si>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</si>
  <si>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</si>
  <si>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</si>
  <si>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</si>
  <si>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</si>
  <si>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</si>
  <si>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</si>
  <si>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</si>
  <si>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</si>
  <si>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</si>
  <si>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</si>
  <si>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</si>
  <si>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</si>
  <si>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</si>
  <si>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</si>
  <si>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</si>
  <si>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</si>
  <si>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</si>
  <si>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</si>
  <si>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</si>
  <si>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</si>
  <si>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</si>
  <si>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</si>
  <si>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</si>
  <si>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</si>
  <si>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</si>
  <si>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</si>
  <si>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</si>
  <si>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</si>
  <si>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</si>
  <si>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</si>
  <si>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</si>
  <si>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</si>
  <si>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</si>
  <si>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</si>
  <si>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</si>
  <si>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</si>
  <si>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</si>
  <si>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</si>
  <si>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</si>
  <si>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</si>
  <si>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</si>
  <si>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</si>
  <si>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</si>
  <si>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</si>
  <si>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</si>
  <si>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</si>
  <si>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</si>
  <si>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</si>
  <si>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</si>
  <si>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</si>
  <si>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</si>
  <si>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</si>
  <si>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</si>
  <si>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</si>
  <si>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</si>
  <si>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</si>
  <si>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</si>
  <si>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</si>
  <si>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</si>
  <si>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</si>
  <si>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</si>
  <si>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</si>
  <si>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</si>
  <si>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</si>
  <si>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</si>
  <si>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</si>
  <si>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</si>
  <si>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</si>
  <si>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</si>
  <si>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</si>
  <si>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</si>
  <si>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</si>
  <si>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</si>
  <si>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</si>
  <si>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</si>
  <si>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</si>
  <si>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</si>
  <si>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</si>
  <si>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</si>
  <si>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</si>
  <si>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</si>
  <si>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</si>
  <si>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</si>
  <si>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</si>
  <si>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</si>
  <si>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</si>
  <si>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</si>
  <si>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</si>
  <si>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</si>
  <si>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</si>
  <si>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</si>
  <si>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</si>
  <si>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</si>
  <si>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</si>
  <si>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</si>
  <si>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</si>
  <si>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</si>
  <si>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</si>
  <si>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</si>
  <si>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</si>
  <si>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</si>
  <si>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</si>
  <si>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</si>
  <si>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</si>
  <si>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</si>
  <si>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</si>
  <si>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</si>
  <si>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</si>
  <si>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</si>
  <si>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</si>
  <si>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</si>
  <si>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</si>
  <si>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</si>
  <si>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</si>
  <si>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</si>
  <si>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</si>
  <si>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</si>
  <si>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</si>
  <si>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</si>
  <si>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</si>
  <si>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</si>
  <si>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</si>
  <si>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</si>
  <si>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</si>
  <si>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</si>
  <si>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</si>
  <si>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</si>
  <si>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</si>
  <si>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</si>
  <si>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</si>
  <si>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</si>
  <si>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</si>
  <si>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</si>
  <si>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</si>
  <si>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</si>
  <si>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</si>
  <si>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</si>
  <si>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</si>
  <si>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</si>
  <si>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</si>
  <si>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</si>
  <si>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</si>
  <si>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</si>
  <si>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</si>
  <si>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</si>
  <si>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</si>
  <si>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</si>
  <si>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</si>
  <si>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</si>
  <si>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</si>
  <si>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</si>
  <si>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</si>
  <si>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</si>
  <si>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</si>
  <si>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</si>
  <si>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</si>
  <si>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</si>
  <si>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</si>
  <si>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</si>
  <si>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</si>
  <si>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</si>
  <si>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</si>
  <si>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</si>
  <si>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</si>
  <si>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</si>
  <si>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</si>
  <si>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</si>
  <si>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</si>
  <si>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</si>
  <si>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</si>
  <si>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</si>
  <si>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</si>
  <si>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</si>
  <si>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</si>
  <si>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</si>
  <si>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</si>
  <si>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</si>
  <si>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</si>
  <si>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</si>
  <si>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</si>
  <si>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</si>
  <si>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</si>
  <si>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</si>
  <si>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</si>
  <si>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</si>
  <si>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</si>
  <si>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</si>
  <si>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</si>
  <si>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</si>
  <si>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</si>
  <si>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</si>
  <si>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</si>
  <si>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</si>
  <si>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</si>
  <si>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</si>
  <si>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</si>
  <si>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</si>
  <si>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</si>
  <si>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</si>
  <si>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</si>
  <si>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</si>
  <si>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</si>
  <si>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</si>
  <si>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</si>
  <si>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</si>
  <si>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</si>
  <si>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</si>
  <si>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</si>
  <si>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</si>
  <si>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</si>
  <si>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</si>
  <si>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</si>
  <si>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</si>
  <si>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</si>
  <si>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</si>
  <si>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</si>
  <si>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</si>
  <si>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</si>
  <si>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</si>
  <si>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</si>
  <si>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</si>
  <si>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</si>
  <si>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</si>
  <si>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</si>
  <si>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</si>
  <si>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</si>
  <si>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</si>
  <si>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</si>
  <si>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</si>
  <si>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</si>
  <si>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</si>
  <si>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</si>
  <si>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</si>
  <si>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</si>
  <si>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</si>
  <si>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</si>
  <si>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</si>
  <si>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</si>
  <si>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</si>
  <si>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</si>
  <si>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</si>
  <si>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</si>
  <si>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</si>
  <si>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</si>
  <si>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</si>
  <si>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</si>
  <si>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</si>
  <si>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</si>
  <si>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</si>
  <si>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</si>
  <si>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</si>
  <si>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</si>
  <si>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</si>
  <si>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</si>
  <si>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</si>
  <si>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</si>
  <si>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</si>
  <si>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</si>
  <si>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</si>
  <si>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</si>
  <si>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</si>
  <si>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</si>
  <si>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</si>
  <si>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</si>
  <si>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</si>
  <si>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</si>
  <si>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</si>
  <si>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</si>
  <si>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</si>
  <si>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</si>
  <si>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</si>
  <si>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</si>
  <si>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</si>
  <si>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</si>
  <si>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</si>
  <si>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</si>
  <si>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</si>
  <si>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</si>
  <si>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</si>
  <si>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</si>
  <si>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</si>
  <si>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</si>
  <si>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</si>
  <si>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</si>
  <si>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</si>
  <si>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</si>
  <si>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</si>
  <si>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</si>
  <si>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</si>
  <si>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</si>
  <si>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</si>
  <si>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</si>
  <si>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</si>
  <si>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</si>
  <si>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</si>
  <si>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</si>
  <si>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</si>
  <si>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</si>
  <si>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</si>
  <si>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</si>
  <si>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</si>
  <si>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</si>
  <si>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</si>
  <si>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</si>
  <si>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</si>
  <si>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</si>
  <si>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</si>
  <si>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</si>
  <si>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</si>
  <si>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</si>
  <si>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</si>
  <si>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</si>
  <si>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</si>
  <si>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</si>
  <si>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</si>
  <si>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</si>
  <si>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</si>
  <si>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</si>
  <si>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</si>
  <si>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</si>
  <si>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</si>
  <si>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</si>
  <si>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</si>
  <si>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</si>
  <si>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</si>
  <si>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</si>
  <si>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</si>
  <si>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</si>
  <si>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</si>
  <si>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</si>
  <si>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</si>
  <si>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</si>
  <si>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</si>
  <si>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</si>
  <si>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</si>
  <si>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</si>
  <si>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</si>
  <si>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</si>
  <si>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</si>
  <si>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</si>
  <si>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</si>
  <si>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</si>
  <si>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</si>
  <si>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</si>
  <si>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</si>
  <si>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</si>
  <si>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</si>
  <si>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</si>
  <si>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</si>
  <si>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</si>
  <si>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</si>
  <si>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</si>
  <si>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</si>
  <si>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</si>
  <si>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</si>
  <si>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</si>
  <si>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</si>
  <si>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</si>
  <si>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</si>
  <si>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</si>
  <si>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</si>
  <si>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</si>
  <si>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</si>
  <si>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</si>
  <si>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</si>
  <si>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</si>
  <si>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</si>
  <si>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</si>
  <si>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</si>
  <si>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</si>
  <si>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</si>
  <si>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</si>
  <si>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</si>
  <si>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</si>
  <si>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</si>
  <si>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</si>
  <si>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</si>
  <si>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</si>
  <si>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</si>
  <si>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</si>
  <si>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</si>
  <si>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</si>
  <si>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</si>
  <si>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</si>
  <si>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</si>
  <si>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</si>
  <si>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</si>
  <si>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</si>
  <si>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</si>
  <si>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</si>
  <si>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</si>
  <si>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</si>
  <si>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</si>
  <si>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</si>
  <si>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</si>
  <si>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</si>
  <si>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</si>
  <si>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</si>
  <si>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</si>
  <si>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</si>
  <si>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</si>
  <si>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</si>
  <si>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</si>
  <si>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</si>
  <si>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</si>
  <si>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</si>
  <si>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</si>
  <si>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</si>
  <si>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</si>
  <si>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</si>
  <si>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</si>
  <si>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</si>
  <si>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</si>
  <si>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</si>
  <si>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</si>
  <si>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</si>
  <si>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</si>
  <si>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</si>
  <si>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</si>
  <si>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</si>
  <si>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</si>
  <si>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</si>
  <si>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</si>
  <si>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</si>
  <si>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</si>
  <si>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</si>
  <si>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</si>
  <si>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</si>
  <si>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</si>
  <si>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</si>
  <si>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</si>
  <si>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</si>
  <si>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</si>
  <si>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</si>
  <si>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</si>
  <si>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</si>
  <si>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</si>
  <si>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</si>
  <si>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</si>
  <si>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</si>
  <si>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</si>
  <si>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</si>
  <si>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</si>
  <si>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</si>
  <si>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</si>
  <si>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</si>
  <si>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</si>
  <si>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</si>
  <si>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</si>
  <si>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</si>
  <si>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</si>
  <si>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</si>
  <si>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</si>
  <si>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</si>
  <si>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</si>
  <si>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</si>
  <si>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</si>
  <si>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</si>
  <si>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</si>
  <si>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</si>
  <si>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</si>
  <si>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</si>
  <si>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</si>
  <si>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</si>
  <si>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</si>
  <si>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</si>
  <si>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</si>
  <si>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</si>
  <si>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</si>
  <si>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</si>
  <si>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</si>
  <si>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</si>
  <si>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</si>
  <si>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</si>
  <si>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</si>
  <si>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</si>
  <si>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</si>
  <si>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</si>
  <si>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</si>
  <si>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</si>
  <si>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</si>
  <si>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</si>
  <si>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</si>
  <si>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</si>
  <si>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</si>
  <si>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</si>
  <si>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</si>
  <si>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</si>
  <si>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</si>
  <si>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</si>
  <si>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</si>
  <si>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</si>
  <si>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</si>
  <si>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</si>
  <si>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</si>
  <si>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</si>
  <si>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</si>
  <si>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</si>
  <si>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</si>
  <si>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</si>
  <si>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</si>
  <si>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</si>
  <si>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</si>
  <si>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</si>
  <si>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</si>
  <si>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</si>
  <si>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</si>
  <si>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</si>
  <si>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</si>
  <si>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</si>
  <si>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</si>
  <si>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</si>
  <si>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</si>
  <si>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</si>
  <si>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</si>
  <si>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</si>
  <si>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</si>
  <si>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</si>
  <si>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</si>
  <si>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</si>
  <si>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</si>
  <si>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</si>
  <si>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</si>
  <si>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</si>
  <si>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</si>
  <si>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</si>
  <si>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</si>
  <si>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</si>
  <si>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</si>
  <si>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</si>
  <si>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</si>
  <si>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</si>
  <si>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</si>
  <si>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</si>
  <si>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</si>
  <si>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</si>
  <si>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</si>
  <si>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</si>
  <si>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</si>
  <si>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</si>
  <si>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</si>
  <si>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</si>
  <si>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</si>
  <si>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</si>
  <si>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</si>
  <si>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</si>
  <si>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</si>
  <si>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</si>
  <si>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</si>
  <si>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</si>
  <si>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</si>
  <si>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</si>
  <si>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</si>
  <si>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</si>
  <si>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</si>
  <si>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</si>
  <si>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</si>
  <si>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</si>
  <si>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</si>
  <si>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</si>
  <si>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</si>
  <si>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</si>
  <si>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</si>
  <si>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</si>
  <si>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</si>
  <si>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</si>
  <si>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</si>
  <si>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</si>
  <si>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</si>
  <si>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</si>
  <si>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</si>
  <si>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</si>
  <si>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</si>
  <si>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</si>
  <si>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</si>
  <si>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</si>
  <si>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</si>
  <si>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</si>
  <si>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</si>
  <si>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</si>
  <si>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</si>
  <si>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</si>
  <si>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</si>
  <si>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</si>
  <si>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</si>
  <si>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</si>
  <si>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</si>
  <si>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</si>
  <si>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</si>
  <si>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</si>
  <si>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</si>
  <si>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</si>
  <si>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</si>
  <si>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</si>
  <si>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</si>
  <si>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</si>
  <si>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</si>
  <si>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</si>
  <si>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</si>
  <si>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</si>
  <si>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</si>
  <si>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</si>
  <si>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</si>
  <si>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</si>
  <si>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</si>
  <si>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</si>
  <si>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</si>
  <si>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</si>
  <si>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</si>
  <si>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</si>
  <si>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</si>
  <si>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</si>
  <si>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</si>
  <si>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</si>
  <si>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</si>
  <si>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</si>
  <si>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</si>
  <si>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</si>
  <si>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</si>
  <si>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</si>
  <si>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</si>
  <si>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</si>
  <si>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</si>
  <si>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</si>
  <si>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</si>
  <si>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</si>
  <si>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</si>
  <si>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</si>
  <si>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</si>
  <si>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</si>
  <si>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</si>
  <si>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</si>
  <si>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</si>
  <si>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</si>
  <si>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</si>
  <si>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</si>
  <si>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</si>
  <si>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</si>
  <si>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</si>
  <si>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</si>
  <si>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</si>
  <si>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</si>
  <si>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</si>
  <si>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</si>
  <si>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</si>
  <si>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</si>
  <si>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</si>
  <si>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</si>
  <si>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</si>
  <si>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</si>
  <si>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</si>
  <si>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</si>
  <si>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</si>
  <si>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</si>
  <si>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</si>
  <si>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</si>
  <si>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</si>
  <si>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</si>
  <si>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</si>
  <si>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</si>
  <si>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</si>
  <si>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</si>
  <si>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</si>
  <si>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</si>
  <si>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</si>
  <si>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</si>
  <si>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</si>
  <si>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</si>
  <si>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</si>
  <si>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</si>
  <si>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</si>
  <si>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</si>
  <si>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</si>
  <si>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</si>
  <si>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</si>
  <si>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</si>
  <si>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</si>
  <si>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</si>
  <si>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</si>
  <si>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</si>
  <si>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</si>
  <si>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</si>
  <si>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</si>
  <si>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</si>
  <si>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</si>
  <si>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</si>
  <si>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</si>
  <si>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</si>
  <si>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</si>
  <si>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</si>
  <si>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</si>
  <si>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</si>
  <si>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</si>
  <si>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</si>
  <si>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</si>
  <si>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</si>
  <si>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</si>
  <si>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</si>
  <si>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</si>
  <si>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</si>
  <si>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</si>
  <si>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</si>
  <si>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</si>
  <si>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</si>
  <si>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</si>
  <si>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</si>
  <si>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</si>
  <si>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</si>
  <si>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</si>
  <si>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</si>
  <si>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</si>
  <si>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</si>
  <si>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</si>
  <si>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</si>
  <si>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</si>
  <si>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</si>
  <si>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</si>
  <si>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</si>
  <si>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</si>
  <si>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</si>
  <si>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</si>
  <si>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</si>
  <si>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</si>
  <si>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</si>
  <si>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</si>
  <si>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</si>
  <si>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</si>
  <si>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</si>
  <si>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</si>
  <si>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</si>
  <si>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</si>
  <si>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</si>
  <si>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</si>
  <si>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</si>
  <si>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</si>
  <si>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</si>
  <si>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</si>
  <si>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</si>
  <si>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</si>
  <si>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</si>
  <si>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</si>
  <si>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</si>
  <si>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</si>
  <si>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</si>
  <si>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</si>
  <si>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</si>
  <si>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</si>
  <si>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</si>
  <si>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</si>
  <si>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</si>
  <si>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</si>
  <si>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</si>
  <si>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</si>
  <si>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</si>
  <si>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</si>
  <si>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</si>
  <si>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</si>
  <si>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</si>
  <si>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</si>
  <si>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</si>
  <si>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</si>
  <si>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</si>
  <si>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</si>
  <si>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</si>
  <si>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</si>
  <si>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</si>
  <si>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</si>
  <si>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</si>
  <si>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</si>
  <si>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</si>
  <si>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</si>
  <si>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</si>
  <si>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</si>
  <si>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</si>
  <si>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</si>
  <si>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</si>
  <si>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</si>
  <si>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</si>
  <si>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</si>
  <si>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</si>
  <si>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</si>
  <si>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</si>
  <si>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</si>
  <si>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</si>
  <si>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</si>
  <si>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</si>
  <si>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</si>
  <si>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</si>
  <si>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</si>
  <si>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</si>
  <si>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</si>
  <si>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</si>
  <si>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</si>
  <si>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</si>
  <si>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</si>
  <si>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</si>
  <si>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</si>
  <si>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</si>
  <si>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</si>
  <si>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</si>
  <si>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</si>
  <si>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</si>
  <si>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</si>
  <si>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</si>
  <si>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</si>
  <si>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</si>
  <si>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</si>
  <si>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</si>
  <si>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</si>
  <si>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</si>
  <si>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</si>
  <si>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</si>
  <si>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</si>
  <si>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</si>
  <si>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</si>
  <si>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</si>
  <si>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</si>
  <si>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</si>
  <si>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</si>
  <si>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</si>
  <si>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</si>
  <si>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</si>
  <si>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</si>
  <si>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</si>
  <si>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</si>
  <si>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</si>
  <si>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</si>
  <si>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</si>
  <si>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</si>
  <si>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</si>
  <si>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</si>
  <si>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</si>
  <si>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</si>
  <si>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</si>
  <si>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</si>
  <si>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</si>
  <si>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</si>
  <si>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</si>
  <si>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</si>
  <si>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</si>
  <si>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</si>
  <si>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</si>
  <si>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</si>
  <si>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</si>
  <si>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</si>
  <si>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</si>
  <si>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</si>
  <si>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</si>
  <si>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</si>
  <si>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</si>
  <si>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</si>
  <si>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</si>
  <si>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</si>
  <si>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</si>
  <si>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</si>
  <si>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</si>
  <si>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</si>
  <si>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</si>
  <si>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</si>
  <si>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</si>
  <si>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</si>
  <si>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</si>
  <si>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</si>
  <si>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</si>
  <si>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</si>
  <si>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</si>
  <si>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</si>
  <si>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</si>
  <si>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</si>
  <si>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</si>
  <si>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</si>
  <si>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</si>
  <si>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</si>
  <si>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</si>
  <si>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</si>
  <si>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</si>
  <si>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</si>
  <si>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</si>
  <si>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</si>
  <si>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</si>
  <si>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</si>
  <si>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</si>
  <si>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</si>
  <si>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</si>
  <si>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</si>
  <si>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</si>
  <si>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</si>
  <si>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</si>
  <si>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</si>
  <si>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</si>
  <si>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</si>
  <si>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</si>
  <si>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</si>
  <si>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</si>
  <si>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</si>
  <si>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</si>
  <si>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</si>
  <si>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</si>
  <si>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</si>
  <si>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</si>
  <si>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</si>
  <si>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</si>
  <si>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</si>
  <si>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</si>
  <si>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</si>
  <si>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</si>
  <si>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</si>
  <si>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</si>
  <si>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</si>
  <si>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</si>
  <si>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</si>
  <si>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</si>
  <si>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</si>
  <si>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</si>
  <si>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</si>
  <si>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</si>
  <si>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</si>
  <si>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</si>
  <si>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</si>
  <si>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</si>
  <si>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</si>
  <si>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</si>
  <si>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</si>
  <si>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</si>
  <si>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</si>
  <si>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</si>
  <si>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</si>
  <si>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</si>
  <si>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</si>
  <si>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</si>
  <si>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</si>
  <si>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</si>
  <si>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</si>
  <si>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</si>
  <si>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</si>
  <si>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</si>
  <si>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</si>
  <si>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</si>
  <si>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</si>
  <si>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</si>
  <si>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</si>
  <si>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</si>
  <si>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</si>
  <si>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</si>
  <si>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</si>
  <si>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</si>
  <si>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</si>
  <si>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</si>
  <si>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</si>
  <si>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</si>
  <si>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</si>
  <si>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</si>
  <si>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</si>
  <si>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</si>
  <si>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</si>
  <si>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</si>
  <si>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</si>
  <si>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</si>
  <si>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</si>
  <si>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</si>
  <si>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</si>
  <si>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</si>
  <si>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</si>
  <si>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</si>
  <si>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</si>
  <si>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</si>
  <si>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</si>
  <si>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</si>
  <si>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</si>
  <si>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</si>
  <si>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</si>
  <si>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</si>
  <si>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</si>
  <si>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</si>
  <si>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</si>
  <si>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</si>
  <si>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</si>
  <si>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</si>
  <si>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</si>
  <si>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</si>
  <si>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</si>
  <si>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</si>
  <si>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</si>
  <si>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</si>
  <si>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</si>
  <si>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</si>
  <si>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</si>
  <si>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</si>
  <si>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</si>
  <si>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</si>
  <si>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</si>
  <si>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</si>
  <si>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</si>
  <si>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</si>
  <si>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</si>
  <si>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</si>
  <si>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</si>
  <si>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</si>
  <si>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</si>
  <si>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</si>
  <si>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</si>
  <si>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</si>
  <si>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</si>
  <si>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</si>
  <si>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</si>
  <si>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</si>
  <si>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</si>
  <si>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</si>
  <si>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</si>
  <si>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</si>
  <si>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</si>
  <si>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</si>
  <si>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</si>
  <si>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</si>
  <si>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</si>
  <si>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</si>
  <si>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</si>
  <si>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</si>
  <si>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</si>
  <si>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</si>
  <si>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</si>
  <si>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</si>
  <si>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</si>
  <si>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</si>
  <si>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</si>
  <si>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</si>
  <si>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</si>
  <si>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</si>
  <si>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</si>
  <si>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</si>
  <si>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</si>
  <si>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</si>
  <si>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</si>
  <si>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</si>
  <si>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</si>
  <si>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</si>
  <si>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</si>
  <si>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</si>
  <si>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</si>
  <si>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</si>
  <si>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</si>
  <si>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</si>
  <si>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</si>
  <si>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</si>
  <si>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</si>
  <si>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</si>
  <si>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</si>
  <si>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</si>
  <si>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</si>
  <si>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</si>
  <si>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</si>
  <si>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</si>
  <si>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</si>
  <si>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</si>
  <si>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</si>
  <si>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</si>
  <si>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</si>
  <si>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</si>
  <si>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</si>
  <si>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</si>
  <si>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</si>
  <si>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</si>
  <si>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</si>
  <si>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</si>
  <si>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</si>
  <si>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</si>
  <si>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</si>
  <si>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</si>
  <si>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</si>
  <si>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</si>
  <si>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</si>
  <si>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</si>
  <si>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</si>
  <si>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</si>
  <si>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</si>
  <si>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</si>
  <si>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</si>
  <si>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</si>
  <si>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</si>
  <si>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</si>
  <si>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</si>
  <si>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</si>
  <si>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</si>
  <si>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</si>
  <si>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</si>
  <si>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</si>
  <si>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</si>
  <si>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</si>
  <si>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</si>
  <si>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</si>
  <si>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</si>
  <si>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</si>
  <si>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</si>
  <si>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</si>
  <si>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</si>
  <si>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</si>
  <si>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</si>
  <si>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</si>
  <si>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</si>
  <si>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</si>
  <si>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</si>
  <si>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</si>
  <si>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</si>
  <si>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</si>
  <si>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</si>
  <si>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</si>
  <si>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</si>
  <si>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</si>
  <si>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</si>
  <si>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</si>
  <si>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</si>
  <si>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</si>
  <si>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</si>
  <si>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</si>
  <si>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</si>
  <si>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</si>
  <si>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</si>
  <si>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</si>
  <si>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</si>
  <si>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</si>
  <si>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</si>
  <si>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</si>
  <si>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</si>
  <si>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</si>
  <si>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</si>
  <si>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</si>
  <si>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</si>
  <si>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</si>
  <si>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</si>
  <si>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</si>
  <si>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</si>
  <si>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</si>
  <si>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</si>
  <si>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</si>
  <si>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</si>
  <si>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</si>
  <si>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</si>
  <si>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</si>
  <si>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</si>
  <si>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</si>
  <si>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</si>
  <si>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</si>
  <si>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</si>
  <si>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</si>
  <si>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</si>
  <si>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</si>
  <si>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</si>
  <si>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</si>
  <si>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</si>
  <si>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</si>
  <si>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</si>
  <si>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</si>
  <si>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</si>
  <si>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</si>
  <si>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</si>
  <si>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</si>
  <si>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</si>
  <si>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</si>
  <si>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</si>
  <si>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</si>
  <si>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</si>
  <si>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</si>
  <si>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</si>
  <si>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</si>
  <si>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</si>
  <si>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</si>
  <si>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</si>
  <si>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</si>
  <si>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</si>
  <si>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</si>
  <si>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</si>
  <si>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</si>
  <si>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</si>
  <si>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</si>
  <si>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</si>
  <si>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</si>
  <si>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</si>
  <si>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</si>
  <si>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</si>
  <si>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</si>
  <si>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</si>
  <si>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</si>
  <si>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</si>
  <si>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</si>
  <si>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</si>
  <si>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</si>
  <si>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</si>
  <si>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</si>
  <si>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</si>
  <si>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</si>
  <si>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</si>
  <si>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</si>
  <si>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</si>
  <si>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</si>
  <si>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</si>
  <si>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</si>
  <si>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</si>
  <si>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</si>
  <si>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</si>
  <si>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</si>
  <si>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</si>
  <si>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</si>
  <si>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</si>
  <si>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</si>
  <si>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</si>
  <si>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</si>
  <si>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</si>
  <si>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</si>
  <si>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</si>
  <si>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</si>
  <si>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</si>
  <si>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</si>
  <si>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</si>
  <si>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</si>
  <si>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</si>
  <si>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</si>
  <si>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</si>
  <si>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</si>
  <si>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</si>
  <si>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</si>
  <si>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</si>
  <si>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</si>
  <si>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</si>
  <si>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</si>
  <si>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</si>
  <si>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</si>
  <si>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</si>
  <si>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</si>
  <si>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</si>
  <si>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</si>
  <si>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</si>
  <si>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</si>
  <si>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</si>
  <si>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</si>
  <si>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</si>
  <si>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</si>
  <si>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</si>
  <si>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</si>
  <si>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</si>
  <si>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</si>
  <si>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</si>
  <si>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</si>
  <si>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</si>
  <si>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</si>
  <si>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</si>
  <si>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</si>
  <si>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</si>
  <si>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</si>
  <si>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</si>
  <si>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</si>
  <si>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</si>
  <si>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</si>
  <si>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</si>
  <si>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</si>
  <si>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</si>
  <si>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</si>
  <si>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</si>
  <si>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</si>
  <si>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</si>
  <si>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</si>
  <si>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</si>
  <si>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</si>
  <si>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</si>
  <si>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</si>
  <si>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</si>
  <si>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</si>
  <si>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</si>
  <si>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</si>
  <si>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</si>
  <si>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</si>
  <si>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</si>
  <si>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</si>
  <si>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</si>
  <si>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</si>
  <si>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</si>
  <si>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</si>
  <si>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</si>
  <si>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</si>
  <si>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</si>
  <si>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</si>
  <si>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</si>
  <si>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</si>
  <si>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</si>
  <si>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</si>
  <si>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</si>
  <si>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</si>
  <si>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</si>
  <si>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</si>
  <si>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</si>
  <si>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</si>
  <si>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</si>
  <si>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</si>
  <si>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</si>
  <si>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</si>
  <si>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</si>
  <si>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</si>
  <si>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</si>
  <si>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</si>
  <si>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</si>
  <si>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</si>
  <si>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</si>
  <si>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</si>
  <si>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</si>
  <si>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</si>
  <si>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</si>
  <si>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</si>
  <si>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</si>
  <si>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</si>
  <si>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</si>
  <si>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</si>
  <si>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</si>
  <si>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</si>
  <si>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</si>
  <si>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</si>
  <si>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</si>
  <si>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</si>
  <si>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</si>
  <si>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</si>
  <si>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</si>
  <si>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</si>
  <si>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</si>
  <si>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</si>
  <si>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</si>
  <si>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</si>
  <si>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</si>
  <si>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</si>
  <si>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</si>
  <si>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</si>
  <si>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</si>
  <si>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</si>
  <si>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</si>
  <si>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</si>
  <si>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</si>
  <si>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</si>
  <si>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</si>
  <si>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</si>
  <si>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</si>
  <si>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</si>
  <si>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</si>
  <si>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</si>
  <si>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</si>
  <si>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</si>
  <si>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</si>
  <si>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</si>
  <si>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</si>
  <si>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</si>
  <si>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</si>
  <si>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</si>
  <si>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</si>
  <si>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</si>
  <si>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</si>
  <si>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</si>
  <si>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</si>
  <si>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</si>
  <si>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</si>
  <si>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</si>
  <si>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</si>
  <si>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</si>
  <si>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</si>
  <si>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</si>
  <si>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</si>
  <si>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</si>
  <si>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</si>
  <si>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</si>
  <si>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</si>
  <si>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</si>
  <si>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</si>
  <si>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</si>
  <si>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</si>
  <si>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</si>
  <si>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</si>
  <si>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</si>
  <si>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</si>
  <si>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</si>
  <si>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</si>
  <si>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</si>
  <si>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</si>
  <si>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</si>
  <si>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</si>
  <si>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</si>
  <si>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</si>
  <si>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</si>
  <si>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</si>
  <si>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</si>
  <si>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</si>
  <si>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</si>
  <si>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</si>
  <si>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</si>
  <si>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</si>
  <si>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</si>
  <si>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</si>
  <si>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</si>
  <si>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</si>
  <si>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</si>
  <si>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</si>
  <si>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</si>
  <si>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</si>
  <si>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</si>
  <si>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</si>
  <si>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</si>
  <si>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</si>
  <si>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</si>
  <si>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</si>
  <si>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</si>
  <si>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</si>
  <si>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</si>
  <si>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</si>
  <si>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</si>
  <si>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</si>
  <si>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</si>
  <si>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</si>
  <si>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</si>
  <si>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</si>
  <si>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</si>
  <si>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</si>
  <si>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</si>
  <si>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</si>
  <si>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</si>
  <si>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</si>
  <si>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</si>
  <si>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</si>
  <si>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</si>
  <si>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</si>
  <si>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</si>
  <si>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</si>
  <si>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</si>
  <si>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</si>
  <si>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</si>
  <si>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</si>
  <si>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</si>
  <si>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</si>
  <si>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</si>
  <si>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</si>
  <si>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</si>
  <si>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</si>
  <si>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</si>
  <si>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</si>
  <si>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</si>
  <si>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</si>
  <si>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</si>
  <si>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</si>
  <si>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</si>
  <si>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</si>
  <si>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</si>
  <si>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</si>
  <si>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</si>
  <si>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</si>
  <si>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</si>
  <si>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</si>
  <si>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</si>
  <si>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</si>
  <si>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</si>
  <si>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</si>
  <si>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</si>
  <si>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</si>
  <si>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</si>
  <si>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</si>
  <si>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</si>
  <si>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</si>
  <si>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</si>
  <si>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</si>
  <si>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</si>
  <si>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</si>
  <si>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</si>
  <si>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</si>
  <si>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</si>
  <si>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</si>
  <si>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</si>
  <si>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</si>
  <si>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</si>
  <si>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</si>
  <si>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</si>
  <si>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</si>
  <si>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</si>
  <si>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</si>
  <si>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</si>
  <si>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</si>
  <si>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</si>
  <si>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</si>
  <si>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</si>
  <si>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</si>
  <si>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</si>
  <si>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</si>
  <si>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</si>
  <si>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</si>
  <si>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</si>
  <si>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</si>
  <si>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</si>
  <si>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</si>
  <si>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</si>
  <si>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</si>
  <si>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</si>
  <si>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</si>
  <si>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</si>
  <si>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</si>
  <si>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</si>
  <si>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</si>
  <si>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</si>
  <si>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</si>
  <si>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</si>
  <si>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</si>
  <si>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</si>
  <si>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</si>
  <si>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</si>
  <si>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</si>
  <si>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</si>
  <si>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</si>
  <si>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</si>
  <si>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</si>
  <si>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</si>
  <si>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</si>
  <si>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</si>
  <si>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</si>
  <si>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</si>
  <si>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</si>
  <si>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</si>
  <si>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</si>
  <si>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</si>
  <si>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</si>
  <si>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</si>
  <si>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</si>
  <si>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</si>
  <si>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</si>
  <si>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</si>
  <si>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</si>
  <si>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</si>
  <si>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</si>
  <si>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</si>
  <si>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</si>
  <si>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</si>
  <si>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</si>
  <si>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</si>
  <si>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</si>
  <si>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</si>
  <si>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</si>
  <si>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</si>
  <si>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</si>
  <si>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</si>
  <si>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</si>
  <si>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</si>
  <si>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</si>
  <si>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</si>
  <si>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</si>
  <si>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</si>
  <si>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</si>
  <si>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</si>
  <si>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</si>
  <si>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</si>
  <si>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</si>
  <si>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</si>
  <si>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</si>
  <si>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</si>
  <si>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</si>
  <si>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</si>
  <si>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</si>
  <si>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</si>
  <si>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</si>
  <si>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</si>
  <si>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</si>
  <si>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</si>
  <si>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</si>
  <si>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</si>
  <si>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</si>
  <si>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</si>
  <si>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</si>
  <si>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</si>
  <si>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</si>
  <si>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</si>
  <si>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</si>
  <si>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</si>
  <si>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</si>
  <si>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</si>
  <si>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</si>
  <si>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</si>
  <si>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</si>
  <si>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</si>
  <si>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</si>
  <si>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</si>
  <si>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</si>
  <si>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</si>
  <si>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</si>
  <si>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</si>
  <si>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</si>
  <si>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</si>
  <si>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</si>
  <si>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</si>
  <si>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</si>
  <si>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</si>
  <si>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</si>
  <si>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</si>
  <si>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</si>
  <si>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</si>
  <si>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</si>
  <si>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</si>
  <si>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</si>
  <si>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</si>
  <si>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</si>
  <si>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</si>
  <si>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</si>
  <si>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</si>
  <si>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</si>
  <si>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</si>
  <si>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</si>
  <si>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</si>
  <si>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</si>
  <si>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</si>
  <si>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</si>
  <si>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</si>
  <si>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</si>
  <si>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</si>
  <si>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</si>
  <si>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</si>
  <si>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</si>
  <si>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</si>
  <si>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</si>
  <si>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</si>
  <si>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</si>
  <si>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</si>
  <si>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</si>
  <si>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</si>
  <si>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</si>
  <si>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</si>
  <si>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</si>
  <si>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</si>
  <si>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</si>
  <si>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</si>
  <si>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</si>
  <si>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</si>
  <si>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</si>
  <si>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</si>
  <si>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</si>
  <si>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</si>
  <si>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</si>
  <si>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</si>
  <si>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</si>
  <si>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</si>
  <si>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</si>
  <si>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</si>
  <si>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</si>
  <si>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</si>
  <si>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</si>
  <si>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</si>
  <si>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</si>
  <si>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</si>
  <si>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</si>
  <si>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</si>
  <si>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</si>
  <si>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</si>
  <si>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</si>
  <si>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</si>
  <si>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</si>
  <si>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</si>
  <si>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</si>
  <si>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</si>
  <si>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</si>
  <si>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</si>
  <si>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</si>
  <si>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</si>
  <si>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</si>
  <si>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</si>
  <si>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</si>
  <si>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</si>
  <si>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</si>
  <si>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</si>
  <si>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</si>
  <si>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</si>
  <si>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</si>
  <si>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</si>
  <si>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</si>
  <si>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</si>
  <si>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</si>
  <si>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</si>
  <si>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</si>
  <si>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</si>
  <si>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</si>
  <si>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</si>
  <si>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</si>
  <si>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</si>
  <si>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</si>
  <si>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</si>
  <si>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</si>
  <si>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</si>
  <si>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</si>
  <si>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</si>
  <si>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</si>
  <si>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</si>
  <si>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</si>
  <si>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</si>
  <si>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</si>
  <si>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</si>
  <si>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</si>
  <si>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</si>
  <si>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</si>
  <si>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</si>
  <si>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</si>
  <si>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</si>
  <si>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</si>
  <si>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</si>
  <si>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</si>
  <si>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</si>
  <si>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</si>
  <si>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</si>
  <si>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</si>
  <si>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</si>
  <si>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</si>
  <si>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</si>
  <si>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</si>
  <si>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</si>
  <si>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</si>
  <si>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</si>
  <si>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</si>
  <si>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</si>
  <si>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</si>
  <si>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</si>
  <si>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</si>
  <si>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</si>
  <si>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</si>
  <si>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</si>
  <si>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</si>
  <si>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</si>
  <si>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</si>
  <si>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</si>
  <si>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</si>
  <si>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</si>
  <si>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</si>
  <si>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</si>
  <si>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</si>
  <si>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</si>
  <si>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</si>
  <si>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</si>
  <si>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</si>
  <si>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</si>
  <si>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</si>
  <si>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</si>
  <si>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</si>
  <si>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</si>
  <si>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</si>
  <si>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</si>
  <si>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</si>
  <si>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</si>
  <si>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</si>
  <si>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</si>
  <si>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</si>
  <si>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</si>
  <si>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</si>
  <si>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</si>
  <si>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</si>
  <si>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</si>
  <si>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</si>
  <si>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</si>
  <si>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</si>
  <si>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</si>
  <si>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</si>
  <si>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</si>
  <si>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</si>
  <si>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</si>
  <si>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</si>
  <si>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</si>
  <si>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</si>
  <si>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</si>
  <si>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</si>
  <si>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</si>
  <si>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</si>
  <si>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</si>
  <si>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</si>
  <si>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</si>
  <si>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</si>
  <si>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</si>
  <si>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</si>
  <si>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</si>
  <si>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</si>
  <si>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</si>
  <si>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</si>
  <si>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</si>
  <si>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</si>
  <si>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</si>
  <si>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</si>
  <si>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</si>
  <si>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</si>
  <si>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</si>
  <si>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</si>
  <si>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</si>
  <si>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</si>
  <si>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</si>
  <si>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</si>
  <si>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</si>
  <si>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</si>
  <si>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</si>
  <si>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</si>
  <si>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</si>
  <si>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</si>
  <si>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</si>
  <si>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</si>
  <si>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</si>
  <si>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</si>
  <si>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</si>
  <si>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</si>
  <si>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</si>
  <si>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</si>
  <si>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</si>
  <si>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</si>
  <si>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</si>
  <si>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</si>
  <si>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</si>
  <si>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</si>
  <si>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</si>
  <si>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</si>
  <si>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</si>
  <si>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</si>
  <si>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</si>
  <si>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</si>
  <si>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</si>
  <si>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</si>
  <si>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</si>
  <si>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</si>
  <si>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</si>
  <si>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</si>
  <si>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</si>
  <si>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</si>
  <si>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</si>
  <si>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</si>
  <si>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</si>
  <si>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</si>
  <si>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</si>
  <si>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</si>
  <si>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</si>
  <si>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</si>
  <si>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</si>
  <si>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</si>
  <si>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</si>
  <si>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</si>
  <si>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</si>
  <si>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</si>
  <si>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</si>
  <si>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</si>
  <si>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</si>
  <si>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</si>
  <si>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</si>
  <si>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</si>
  <si>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</si>
  <si>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</si>
  <si>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</si>
  <si>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</si>
  <si>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</si>
  <si>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</si>
  <si>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</si>
  <si>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</si>
  <si>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</si>
  <si>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</si>
  <si>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</si>
  <si>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</si>
  <si>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</si>
  <si>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</si>
  <si>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</si>
  <si>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</si>
  <si>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</si>
  <si>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</si>
  <si>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</si>
  <si>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</si>
  <si>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</si>
  <si>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</si>
  <si>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</si>
  <si>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</si>
  <si>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</si>
  <si>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</si>
  <si>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</si>
  <si>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</si>
  <si>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</si>
  <si>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</si>
  <si>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</si>
  <si>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</si>
  <si>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</si>
  <si>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</si>
  <si>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</si>
  <si>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</si>
  <si>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</si>
  <si>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</si>
  <si>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</si>
  <si>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</si>
  <si>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</si>
  <si>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</si>
  <si>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</si>
  <si>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</si>
  <si>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</si>
  <si>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</si>
  <si>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</si>
  <si>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</si>
  <si>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</si>
  <si>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</si>
  <si>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</si>
  <si>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</si>
  <si>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</si>
  <si>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</si>
  <si>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</si>
  <si>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</si>
  <si>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</si>
  <si>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</si>
  <si>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</si>
  <si>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</si>
  <si>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</si>
  <si>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</si>
  <si>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</si>
  <si>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</si>
  <si>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</si>
  <si>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</si>
  <si>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</si>
  <si>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</si>
  <si>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</si>
  <si>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</si>
  <si>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</si>
  <si>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</si>
  <si>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</si>
  <si>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</si>
  <si>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</si>
  <si>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</si>
  <si>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</si>
  <si>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</si>
  <si>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</si>
  <si>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</si>
  <si>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</si>
  <si>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</si>
  <si>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</si>
  <si>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</si>
  <si>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</si>
  <si>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</si>
  <si>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</si>
  <si>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</si>
  <si>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</si>
  <si>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</si>
  <si>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</si>
  <si>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</si>
  <si>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</si>
  <si>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</si>
  <si>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</si>
  <si>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</si>
  <si>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</si>
  <si>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</si>
  <si>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</si>
  <si>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</si>
  <si>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</si>
  <si>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</si>
  <si>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</si>
  <si>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</si>
  <si>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</si>
  <si>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</si>
  <si>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</si>
  <si>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</si>
  <si>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</si>
  <si>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</si>
  <si>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</si>
  <si>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</si>
  <si>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</si>
  <si>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</si>
  <si>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</si>
  <si>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</si>
  <si>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</si>
  <si>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</si>
  <si>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</si>
  <si>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</si>
  <si>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</si>
  <si>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</si>
  <si>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</si>
  <si>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</si>
  <si>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</si>
  <si>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</si>
  <si>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</si>
  <si>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</si>
  <si>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</si>
  <si>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</si>
  <si>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</si>
  <si>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</si>
  <si>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</si>
  <si>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</si>
  <si>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</si>
  <si>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</si>
  <si>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</si>
  <si>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</si>
  <si>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</si>
  <si>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</si>
  <si>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</si>
  <si>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</si>
  <si>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</si>
  <si>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</si>
  <si>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</si>
  <si>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</si>
  <si>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</si>
  <si>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</si>
  <si>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</si>
  <si>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</si>
  <si>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</si>
  <si>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</si>
  <si>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</si>
  <si>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</si>
  <si>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</si>
  <si>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</si>
  <si>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</si>
  <si>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</si>
  <si>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</si>
  <si>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</si>
  <si>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</si>
  <si>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</si>
  <si>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</si>
  <si>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</si>
  <si>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</si>
  <si>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</si>
  <si>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</si>
  <si>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</si>
  <si>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</si>
  <si>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</si>
  <si>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</si>
  <si>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</si>
  <si>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</si>
  <si>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</si>
  <si>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</si>
  <si>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</si>
  <si>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</si>
  <si>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</si>
  <si>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</si>
  <si>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</si>
  <si>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</si>
  <si>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</si>
  <si>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</si>
  <si>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</si>
  <si>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</si>
  <si>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</si>
  <si>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</si>
  <si>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</si>
  <si>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</si>
  <si>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</si>
  <si>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</si>
  <si>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</si>
  <si>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</si>
  <si>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</si>
  <si>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</si>
  <si>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</si>
  <si>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</si>
  <si>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</si>
  <si>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</si>
  <si>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</si>
  <si>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</si>
  <si>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</si>
  <si>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</si>
  <si>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</si>
  <si>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</si>
  <si>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</si>
  <si>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</si>
  <si>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</si>
  <si>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</si>
  <si>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</si>
  <si>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</si>
  <si>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</si>
  <si>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</si>
  <si>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</si>
  <si>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</si>
  <si>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</si>
  <si>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</si>
  <si>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</si>
  <si>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</si>
  <si>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</si>
  <si>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</si>
  <si>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</si>
  <si>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</si>
  <si>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</si>
  <si>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</si>
  <si>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</si>
  <si>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</si>
  <si>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</si>
  <si>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</si>
  <si>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</si>
  <si>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</si>
  <si>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</si>
  <si>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</si>
  <si>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</si>
  <si>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</si>
  <si>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</si>
  <si>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</si>
  <si>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</si>
  <si>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</si>
  <si>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</si>
  <si>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</si>
  <si>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</si>
  <si>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</si>
  <si>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</si>
  <si>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</si>
  <si>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</si>
  <si>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</si>
  <si>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</si>
  <si>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</si>
  <si>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</si>
  <si>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</si>
  <si>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</si>
  <si>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</si>
  <si>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</si>
  <si>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</si>
  <si>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</si>
  <si>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</si>
  <si>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</si>
  <si>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</si>
  <si>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</si>
  <si>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</si>
  <si>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</si>
  <si>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</si>
  <si>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</si>
  <si>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</si>
  <si>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</si>
  <si>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</si>
  <si>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</si>
  <si>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</si>
  <si>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</si>
  <si>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</si>
  <si>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</si>
  <si>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</si>
  <si>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</si>
  <si>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</si>
  <si>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</si>
  <si>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</si>
  <si>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</si>
  <si>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</si>
  <si>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</si>
  <si>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</si>
  <si>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</si>
  <si>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</si>
  <si>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</si>
  <si>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</si>
  <si>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</si>
  <si>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</si>
  <si>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</si>
  <si>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</si>
  <si>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</si>
  <si>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</si>
  <si>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</si>
  <si>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</si>
  <si>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</si>
  <si>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</si>
  <si>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</si>
  <si>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</si>
  <si>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</si>
  <si>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</si>
  <si>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</si>
  <si>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</si>
  <si>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</si>
  <si>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</si>
  <si>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</si>
  <si>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</si>
  <si>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</si>
  <si>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</si>
  <si>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</si>
  <si>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</si>
  <si>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</si>
  <si>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</si>
  <si>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</si>
  <si>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</si>
  <si>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</si>
  <si>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</si>
  <si>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</si>
  <si>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</si>
  <si>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</si>
  <si>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</si>
  <si>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</si>
  <si>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</si>
  <si>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</si>
  <si>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</si>
  <si>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</si>
  <si>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</si>
  <si>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</si>
  <si>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</si>
  <si>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</si>
  <si>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</si>
  <si>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</si>
  <si>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</si>
  <si>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</si>
  <si>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</si>
  <si>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</si>
  <si>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</si>
  <si>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</si>
  <si>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</si>
  <si>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</si>
  <si>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</si>
  <si>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</si>
  <si>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</si>
  <si>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</si>
  <si>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</si>
  <si>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</si>
  <si>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</si>
  <si>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</si>
  <si>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</si>
  <si>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</si>
  <si>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</si>
  <si>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</si>
  <si>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</si>
  <si>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</si>
  <si>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</si>
  <si>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</si>
  <si>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</si>
  <si>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</si>
  <si>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</si>
  <si>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</si>
  <si>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</si>
  <si>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</si>
  <si>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</si>
  <si>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</si>
  <si>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</si>
  <si>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</si>
  <si>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</si>
  <si>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</si>
  <si>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</si>
  <si>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</si>
  <si>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</si>
  <si>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</si>
  <si>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</si>
  <si>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</si>
  <si>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</si>
  <si>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</si>
  <si>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</si>
  <si>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</si>
  <si>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</si>
  <si>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</si>
  <si>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</si>
  <si>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</si>
  <si>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</si>
  <si>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</si>
  <si>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</si>
  <si>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</si>
  <si>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</si>
  <si>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</si>
  <si>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</si>
  <si>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</si>
  <si>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</si>
  <si>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</si>
  <si>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</si>
  <si>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</si>
  <si>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</si>
  <si>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</si>
  <si>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</si>
  <si>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</si>
  <si>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</si>
  <si>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</si>
  <si>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</si>
  <si>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</si>
  <si>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</si>
  <si>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</si>
  <si>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</si>
  <si>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</si>
  <si>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</si>
  <si>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</si>
  <si>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</si>
  <si>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</si>
  <si>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</si>
  <si>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</si>
  <si>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</si>
  <si>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</si>
  <si>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</si>
  <si>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</si>
  <si>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</si>
  <si>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</si>
  <si>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</si>
  <si>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</si>
  <si>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</si>
  <si>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</si>
  <si>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</si>
  <si>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</si>
  <si>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</si>
  <si>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</si>
  <si>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</si>
  <si>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</si>
  <si>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</si>
  <si>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</si>
  <si>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</si>
  <si>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</si>
  <si>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</si>
  <si>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</si>
  <si>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</si>
  <si>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</si>
  <si>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</si>
  <si>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</si>
  <si>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</si>
  <si>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</si>
  <si>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</si>
  <si>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</si>
  <si>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</si>
  <si>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</si>
  <si>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</si>
  <si>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</si>
  <si>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</si>
  <si>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</si>
  <si>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</si>
  <si>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</si>
  <si>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</si>
  <si>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</si>
  <si>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</si>
  <si>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</si>
  <si>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</si>
  <si>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</si>
  <si>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</si>
  <si>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</si>
  <si>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</si>
  <si>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</si>
  <si>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</si>
  <si>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</si>
  <si>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</si>
  <si>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</si>
  <si>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</si>
  <si>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</si>
  <si>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</si>
  <si>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</si>
  <si>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</si>
  <si>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</si>
  <si>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</si>
  <si>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</si>
  <si>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</si>
  <si>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</si>
  <si>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</si>
  <si>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</si>
  <si>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</si>
  <si>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</si>
  <si>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</si>
  <si>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</si>
  <si>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</si>
  <si>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</si>
  <si>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</si>
  <si>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</si>
  <si>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</si>
  <si>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</si>
  <si>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</si>
  <si>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</si>
  <si>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</si>
  <si>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</si>
  <si>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</si>
  <si>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</si>
  <si>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</si>
  <si>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</si>
  <si>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</si>
  <si>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</si>
  <si>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</si>
  <si>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</si>
  <si>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</si>
  <si>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</si>
  <si>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</si>
  <si>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</si>
  <si>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</si>
  <si>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</si>
  <si>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</si>
  <si>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</si>
  <si>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</si>
  <si>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</si>
  <si>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</si>
  <si>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</si>
  <si>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</si>
  <si>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</si>
  <si>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</si>
  <si>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</si>
  <si>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</si>
  <si>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</si>
  <si>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</si>
  <si>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</si>
  <si>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</si>
  <si>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</si>
  <si>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</si>
  <si>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</si>
  <si>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</si>
  <si>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</si>
  <si>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</si>
  <si>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</si>
  <si>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</si>
  <si>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</si>
  <si>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</si>
  <si>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</si>
  <si>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</si>
  <si>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</si>
  <si>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</si>
  <si>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</si>
  <si>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</si>
  <si>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</si>
  <si>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</si>
  <si>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</si>
  <si>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</si>
  <si>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</si>
  <si>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</si>
  <si>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</si>
  <si>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</si>
  <si>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</si>
  <si>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</si>
  <si>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</si>
  <si>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</si>
  <si>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</si>
  <si>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</si>
  <si>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</si>
  <si>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</si>
  <si>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</si>
  <si>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</si>
  <si>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</si>
  <si>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</si>
  <si>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</si>
  <si>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</si>
  <si>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</si>
  <si>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</si>
  <si>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</si>
  <si>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</si>
  <si>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</si>
  <si>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</si>
  <si>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</si>
  <si>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</si>
  <si>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</si>
  <si>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</si>
  <si>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</si>
  <si>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</si>
  <si>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</si>
  <si>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</si>
  <si>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</si>
  <si>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</si>
  <si>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</si>
  <si>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</si>
  <si>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</si>
  <si>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</si>
  <si>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</si>
  <si>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</si>
  <si>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</si>
  <si>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</si>
  <si>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</si>
  <si>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</si>
  <si>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</si>
  <si>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</si>
  <si>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</si>
  <si>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</si>
  <si>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</si>
  <si>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</si>
  <si>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</si>
  <si>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</si>
  <si>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</si>
  <si>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</si>
  <si>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</si>
  <si>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</si>
  <si>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</si>
  <si>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</si>
  <si>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</si>
  <si>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</si>
  <si>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</si>
  <si>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</si>
  <si>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</si>
  <si>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</si>
  <si>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</si>
  <si>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</si>
  <si>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</si>
  <si>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</si>
  <si>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</si>
  <si>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</si>
  <si>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</si>
  <si>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</si>
  <si>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</si>
  <si>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</si>
  <si>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</si>
  <si>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</si>
  <si>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</si>
  <si>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</si>
  <si>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</si>
  <si>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</si>
  <si>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</si>
  <si>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</si>
  <si>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</si>
  <si>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</si>
  <si>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</si>
  <si>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</si>
  <si>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</si>
  <si>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</si>
  <si>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</si>
  <si>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</si>
  <si>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</si>
  <si>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</si>
  <si>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</si>
  <si>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</si>
  <si>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</si>
  <si>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</si>
  <si>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</si>
  <si>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</si>
  <si>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</si>
  <si>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</si>
  <si>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</si>
  <si>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</si>
  <si>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</si>
  <si>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</si>
  <si>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</si>
  <si>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</si>
  <si>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</si>
  <si>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</si>
  <si>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</si>
  <si>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</si>
  <si>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</si>
  <si>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</si>
  <si>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</si>
  <si>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</si>
  <si>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</si>
  <si>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</si>
  <si>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</si>
  <si>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</si>
  <si>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</si>
  <si>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</si>
  <si>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</si>
  <si>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</si>
  <si>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</si>
  <si>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</si>
  <si>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</si>
  <si>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</si>
  <si>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</si>
  <si>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</si>
  <si>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</si>
  <si>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</si>
  <si>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</si>
  <si>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</si>
  <si>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</si>
  <si>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</si>
  <si>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</si>
  <si>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</si>
  <si>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</si>
  <si>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</si>
  <si>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</si>
  <si>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</si>
  <si>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</si>
  <si>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</si>
  <si>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</si>
  <si>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</si>
  <si>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</si>
  <si>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</si>
  <si>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</si>
  <si>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</si>
  <si>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</si>
  <si>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</si>
  <si>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</si>
  <si>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</si>
  <si>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</si>
  <si>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</si>
  <si>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</si>
  <si>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</si>
  <si>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</si>
  <si>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</si>
  <si>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</si>
  <si>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</si>
  <si>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</si>
  <si>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</si>
  <si>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</si>
  <si>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</si>
  <si>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</si>
  <si>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</si>
  <si>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</si>
  <si>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</si>
  <si>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</si>
  <si>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</si>
  <si>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</si>
  <si>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</si>
  <si>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</si>
  <si>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</si>
  <si>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</si>
  <si>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</si>
  <si>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</si>
  <si>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</si>
  <si>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</si>
  <si>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</si>
  <si>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</si>
  <si>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</si>
  <si>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</si>
  <si>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</si>
  <si>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</si>
  <si>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</si>
  <si>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</si>
  <si>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</si>
  <si>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</si>
  <si>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</si>
  <si>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</si>
  <si>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</si>
  <si>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</si>
  <si>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</si>
  <si>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</si>
  <si>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</si>
  <si>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</si>
  <si>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</si>
  <si>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</si>
  <si>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</si>
  <si>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</si>
  <si>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</si>
  <si>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</si>
  <si>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</si>
  <si>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</si>
  <si>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</si>
  <si>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</si>
  <si>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</si>
  <si>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</si>
  <si>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</si>
  <si>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</si>
  <si>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</si>
  <si>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</si>
  <si>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</si>
  <si>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</si>
  <si>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</si>
  <si>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</si>
  <si>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</si>
  <si>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</si>
  <si>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</si>
  <si>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</si>
  <si>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</si>
  <si>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</si>
  <si>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</si>
  <si>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</si>
  <si>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</si>
  <si>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</si>
  <si>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</si>
  <si>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</si>
  <si>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</si>
  <si>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</si>
  <si>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</si>
  <si>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</si>
  <si>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</si>
  <si>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</si>
  <si>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</si>
  <si>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</si>
  <si>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</si>
  <si>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</si>
  <si>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</si>
  <si>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</si>
  <si>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</si>
  <si>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</si>
  <si>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</si>
  <si>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</si>
  <si>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</si>
  <si>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</si>
  <si>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</si>
  <si>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</si>
  <si>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</si>
  <si>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</si>
  <si>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</si>
  <si>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</si>
  <si>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</si>
  <si>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</si>
  <si>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</si>
  <si>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</si>
  <si>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</si>
  <si>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</si>
  <si>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</si>
  <si>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</si>
  <si>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</si>
  <si>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</si>
  <si>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</si>
  <si>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</si>
  <si>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</si>
  <si>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</si>
  <si>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</si>
  <si>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</si>
  <si>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</si>
  <si>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</si>
  <si>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</si>
  <si>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</si>
  <si>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</si>
  <si>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</si>
  <si>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</si>
  <si>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</si>
  <si>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</si>
  <si>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</si>
  <si>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</si>
  <si>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</si>
  <si>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</si>
  <si>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</si>
  <si>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</si>
  <si>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</si>
  <si>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</si>
  <si>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</si>
  <si>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</si>
  <si>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</si>
  <si>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</si>
  <si>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</si>
  <si>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</si>
  <si>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</si>
  <si>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</si>
  <si>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</si>
  <si>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</si>
  <si>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</si>
  <si>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</si>
  <si>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</si>
  <si>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</si>
  <si>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</si>
  <si>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</si>
  <si>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</si>
  <si>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</si>
  <si>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</si>
  <si>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</si>
  <si>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</si>
  <si>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</si>
  <si>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</si>
  <si>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</si>
  <si>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</si>
  <si>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</si>
  <si>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</si>
  <si>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</si>
  <si>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</si>
  <si>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</si>
  <si>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</si>
  <si>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</si>
  <si>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</si>
  <si>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</si>
  <si>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</si>
  <si>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</si>
  <si>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</si>
  <si>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</si>
  <si>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</si>
  <si>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</si>
  <si>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</si>
  <si>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</si>
  <si>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</si>
  <si>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</si>
  <si>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</si>
  <si>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</si>
  <si>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</si>
  <si>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</si>
  <si>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</si>
  <si>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</si>
  <si>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</si>
  <si>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</si>
  <si>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</si>
  <si>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</si>
  <si>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</si>
  <si>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</si>
  <si>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</si>
  <si>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</si>
  <si>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</si>
  <si>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</si>
  <si>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</si>
  <si>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</si>
  <si>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</si>
  <si>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</si>
  <si>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</si>
  <si>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</si>
  <si>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</si>
  <si>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</si>
  <si>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</si>
  <si>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</si>
  <si>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</si>
  <si>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</si>
  <si>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</si>
  <si>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</si>
  <si>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</si>
  <si>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</si>
  <si>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</si>
  <si>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</si>
  <si>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</si>
  <si>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</si>
  <si>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</si>
  <si>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</si>
  <si>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</si>
  <si>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</si>
  <si>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</si>
  <si>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</si>
  <si>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</si>
  <si>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</si>
  <si>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</si>
  <si>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</si>
  <si>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</si>
  <si>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</si>
  <si>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</si>
  <si>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</si>
  <si>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</si>
  <si>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</si>
  <si>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</si>
  <si>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</si>
  <si>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</si>
  <si>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</si>
  <si>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</si>
  <si>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</si>
  <si>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</si>
  <si>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</si>
  <si>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</si>
  <si>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</si>
  <si>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</si>
  <si>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</si>
  <si>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</si>
  <si>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</si>
  <si>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</si>
  <si>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</si>
  <si>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</si>
  <si>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</si>
  <si>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</si>
  <si>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</si>
  <si>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</si>
  <si>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</si>
  <si>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</si>
  <si>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</si>
  <si>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</si>
  <si>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</si>
  <si>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</si>
  <si>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</si>
  <si>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</si>
  <si>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</si>
  <si>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</si>
  <si>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</si>
  <si>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</si>
  <si>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</si>
  <si>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</si>
  <si>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</si>
  <si>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</si>
  <si>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</si>
  <si>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</si>
  <si>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</si>
  <si>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</si>
  <si>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</si>
  <si>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</si>
  <si>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</si>
  <si>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</si>
  <si>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</si>
  <si>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</si>
  <si>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</si>
  <si>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</si>
  <si>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</si>
  <si>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</si>
  <si>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</si>
  <si>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</si>
  <si>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</si>
  <si>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</si>
  <si>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</si>
  <si>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</si>
  <si>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</si>
  <si>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</si>
  <si>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</si>
  <si>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</si>
  <si>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</si>
  <si>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</si>
  <si>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</si>
  <si>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</si>
  <si>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</si>
  <si>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</si>
  <si>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</si>
  <si>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</si>
  <si>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</si>
  <si>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</si>
  <si>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</si>
  <si>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</si>
  <si>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</si>
  <si>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</si>
  <si>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</si>
  <si>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</si>
  <si>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</si>
  <si>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</si>
  <si>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</si>
  <si>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</si>
  <si>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</si>
  <si>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</si>
  <si>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</si>
  <si>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</si>
  <si>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</si>
  <si>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</si>
  <si>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</si>
  <si>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</si>
  <si>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</si>
  <si>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</si>
  <si>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</si>
  <si>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</si>
  <si>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</si>
  <si>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</si>
  <si>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</si>
  <si>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</si>
  <si>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</si>
  <si>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</si>
  <si>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</si>
  <si>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</si>
  <si>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</si>
  <si>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</si>
  <si>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</si>
  <si>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</si>
  <si>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</si>
  <si>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</si>
  <si>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</si>
  <si>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</si>
  <si>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</si>
  <si>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</si>
  <si>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</si>
  <si>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</si>
  <si>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</si>
  <si>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</si>
  <si>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</si>
  <si>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</si>
  <si>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</si>
  <si>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</si>
  <si>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</si>
  <si>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</si>
  <si>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</si>
  <si>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</si>
  <si>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</si>
  <si>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</si>
  <si>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</si>
  <si>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</si>
  <si>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</si>
  <si>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</si>
  <si>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</si>
  <si>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</si>
  <si>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</si>
  <si>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</si>
  <si>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</si>
  <si>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</si>
  <si>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</si>
  <si>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</si>
  <si>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</si>
  <si>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</si>
  <si>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</si>
  <si>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</si>
  <si>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</si>
  <si>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</si>
  <si>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</si>
  <si>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</si>
  <si>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</si>
  <si>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</si>
  <si>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</si>
  <si>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</si>
  <si>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</si>
  <si>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</si>
  <si>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</si>
  <si>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</si>
  <si>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</si>
  <si>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</si>
  <si>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</si>
  <si>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</si>
  <si>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</si>
  <si>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</si>
  <si>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</si>
  <si>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</si>
  <si>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</si>
  <si>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</si>
  <si>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</si>
  <si>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</si>
  <si>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</si>
  <si>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</si>
  <si>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</si>
  <si>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</si>
  <si>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</si>
  <si>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</si>
  <si>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</si>
  <si>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</si>
  <si>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</si>
  <si>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</si>
  <si>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</si>
  <si>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</si>
  <si>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</si>
  <si>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</si>
  <si>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</si>
  <si>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</si>
  <si>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</si>
  <si>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</si>
  <si>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</si>
  <si>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</si>
  <si>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</si>
  <si>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</si>
  <si>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</si>
  <si>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</si>
  <si>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</si>
  <si>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</si>
  <si>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</si>
  <si>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</si>
  <si>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</si>
  <si>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</si>
  <si>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</si>
  <si>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</si>
  <si>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</si>
  <si>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</si>
  <si>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</si>
  <si>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</si>
  <si>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</si>
  <si>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</si>
  <si>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</si>
  <si>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</si>
  <si>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</si>
  <si>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</si>
  <si>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</si>
  <si>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</si>
  <si>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</si>
  <si>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</si>
  <si>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</si>
  <si>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</si>
  <si>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</si>
  <si>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</si>
  <si>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</si>
  <si>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</si>
  <si>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</si>
  <si>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</si>
  <si>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</si>
  <si>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</si>
  <si>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</si>
  <si>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</si>
  <si>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</si>
  <si>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</si>
  <si>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</si>
  <si>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</si>
  <si>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</si>
  <si>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</si>
  <si>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</si>
  <si>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</si>
  <si>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</si>
  <si>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</si>
  <si>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</si>
  <si>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</si>
  <si>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</si>
  <si>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</si>
  <si>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</si>
  <si>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</si>
  <si>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</si>
  <si>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</si>
  <si>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</si>
  <si>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</si>
  <si>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</si>
  <si>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</si>
  <si>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</si>
  <si>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</si>
  <si>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</si>
  <si>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</si>
  <si>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</si>
  <si>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</si>
  <si>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</si>
  <si>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</si>
  <si>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</si>
  <si>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</si>
  <si>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</si>
  <si>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</si>
  <si>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</si>
  <si>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</si>
  <si>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</si>
  <si>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</si>
  <si>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</si>
  <si>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</si>
  <si>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</si>
  <si>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</si>
  <si>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</si>
  <si>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</si>
  <si>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</si>
  <si>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</si>
  <si>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</si>
  <si>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</si>
  <si>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</si>
  <si>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</si>
  <si>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</si>
  <si>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</si>
  <si>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</si>
  <si>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</si>
  <si>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</si>
  <si>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</si>
  <si>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</si>
  <si>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</si>
  <si>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</si>
  <si>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</si>
  <si>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</si>
  <si>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</si>
  <si>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</si>
  <si>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</si>
  <si>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</si>
  <si>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</si>
  <si>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</si>
  <si>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</si>
  <si>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</si>
  <si>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</si>
  <si>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</si>
  <si>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</si>
  <si>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</si>
  <si>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</si>
  <si>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</si>
  <si>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</si>
  <si>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</si>
  <si>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</si>
  <si>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</si>
  <si>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</si>
  <si>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</si>
  <si>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</si>
  <si>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</si>
  <si>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</si>
  <si>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</si>
  <si>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</si>
  <si>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</si>
  <si>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</si>
  <si>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</si>
  <si>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</si>
  <si>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</si>
  <si>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</si>
  <si>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</si>
  <si>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</si>
  <si>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</si>
  <si>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</si>
  <si>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</si>
  <si>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</si>
  <si>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</si>
  <si>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</si>
  <si>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</si>
  <si>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</si>
  <si>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</si>
  <si>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</si>
  <si>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</si>
  <si>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</si>
  <si>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</si>
  <si>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</si>
  <si>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</si>
  <si>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</si>
  <si>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</si>
  <si>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</si>
  <si>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</si>
  <si>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</si>
  <si>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</si>
  <si>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</si>
  <si>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</si>
  <si>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</si>
  <si>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</si>
  <si>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</si>
  <si>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</si>
  <si>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</si>
  <si>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</si>
  <si>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</si>
  <si>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</si>
  <si>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</si>
  <si>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</si>
  <si>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</si>
  <si>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</si>
  <si>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</si>
  <si>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</si>
  <si>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</si>
  <si>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</si>
  <si>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</si>
  <si>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</si>
  <si>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</si>
  <si>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</si>
  <si>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</si>
  <si>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</si>
  <si>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</si>
  <si>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</si>
  <si>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</si>
  <si>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</si>
  <si>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</si>
  <si>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</si>
  <si>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</si>
  <si>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</si>
  <si>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</si>
  <si>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</si>
  <si>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</si>
  <si>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</si>
  <si>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</si>
  <si>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</si>
  <si>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</si>
  <si>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</si>
  <si>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</si>
  <si>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</si>
  <si>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</si>
  <si>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</si>
  <si>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</si>
  <si>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</si>
  <si>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</si>
  <si>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</si>
  <si>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</si>
  <si>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</si>
  <si>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</si>
  <si>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</si>
  <si>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</si>
  <si>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</si>
  <si>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</si>
  <si>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</si>
  <si>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</si>
  <si>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</si>
  <si>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</si>
  <si>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</si>
  <si>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</si>
  <si>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</si>
  <si>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</si>
  <si>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</si>
  <si>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</si>
  <si>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</si>
  <si>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</si>
  <si>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</si>
  <si>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</si>
  <si>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</si>
  <si>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</si>
  <si>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</si>
  <si>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</si>
  <si>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</si>
  <si>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</si>
  <si>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</si>
  <si>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</si>
  <si>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</si>
  <si>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</si>
  <si>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</si>
  <si>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</si>
  <si>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</si>
  <si>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</si>
  <si>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</si>
  <si>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</si>
  <si>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</si>
  <si>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</si>
  <si>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</si>
  <si>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</si>
  <si>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</si>
  <si>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</si>
  <si>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</si>
  <si>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</si>
  <si>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</si>
  <si>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</si>
  <si>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</si>
  <si>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</si>
  <si>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</si>
  <si>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</si>
  <si>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</si>
  <si>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</si>
  <si>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</si>
  <si>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</si>
  <si>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</si>
  <si>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</si>
  <si>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</si>
  <si>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</si>
  <si>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</si>
  <si>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</si>
  <si>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</si>
  <si>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</si>
  <si>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</si>
  <si>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</si>
  <si>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</si>
  <si>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</si>
  <si>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</si>
  <si>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</si>
  <si>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</si>
  <si>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</si>
  <si>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</si>
  <si>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</si>
  <si>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</si>
  <si>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</si>
  <si>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</si>
  <si>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</si>
  <si>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</si>
  <si>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</si>
  <si>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</si>
  <si>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</si>
  <si>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</si>
  <si>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</si>
  <si>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</si>
  <si>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</si>
  <si>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</si>
  <si>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</si>
  <si>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</si>
  <si>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</si>
  <si>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</si>
  <si>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</si>
  <si>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</si>
  <si>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</si>
  <si>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</si>
  <si>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</si>
  <si>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</si>
  <si>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</si>
  <si>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</si>
  <si>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</si>
  <si>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</si>
  <si>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</si>
  <si>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</si>
  <si>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</si>
  <si>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</si>
  <si>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</si>
  <si>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</si>
  <si>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</si>
  <si>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</si>
  <si>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</si>
  <si>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</si>
  <si>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</si>
  <si>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</si>
  <si>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</si>
  <si>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</si>
  <si>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</si>
  <si>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</si>
  <si>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</si>
  <si>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</si>
  <si>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</si>
  <si>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</si>
  <si>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</si>
  <si>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</si>
  <si>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</si>
  <si>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</si>
  <si>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</si>
  <si>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</si>
  <si>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</si>
  <si>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</si>
  <si>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</si>
  <si>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</si>
  <si>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</si>
  <si>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</si>
  <si>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</si>
  <si>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</si>
  <si>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</si>
  <si>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</si>
  <si>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</si>
  <si>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</si>
  <si>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</si>
  <si>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</si>
  <si>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</si>
  <si>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</si>
  <si>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</si>
  <si>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</si>
  <si>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</si>
  <si>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</si>
  <si>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</si>
  <si>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</si>
  <si>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</si>
  <si>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</si>
  <si>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</si>
  <si>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</si>
  <si>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</si>
  <si>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</si>
  <si>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</si>
  <si>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</si>
  <si>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</si>
  <si>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</si>
  <si>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</si>
  <si>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</si>
  <si>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</si>
  <si>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</si>
  <si>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</si>
  <si>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</si>
  <si>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</si>
  <si>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</si>
  <si>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</si>
  <si>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</si>
  <si>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</si>
  <si>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</si>
  <si>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</si>
  <si>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</si>
  <si>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</si>
  <si>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</si>
  <si>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</si>
  <si>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</si>
  <si>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</si>
  <si>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</si>
  <si>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</si>
  <si>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</si>
  <si>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</si>
  <si>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</si>
  <si>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</si>
  <si>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</si>
  <si>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</si>
  <si>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</si>
  <si>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</si>
  <si>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</si>
  <si>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</si>
  <si>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</si>
  <si>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</si>
  <si>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</si>
  <si>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</si>
  <si>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</si>
  <si>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</si>
  <si>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</si>
  <si>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</si>
  <si>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</si>
  <si>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</si>
  <si>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</si>
  <si>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</si>
  <si>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</si>
  <si>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</si>
  <si>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</si>
  <si>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</si>
  <si>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</si>
  <si>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</si>
  <si>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</si>
  <si>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</si>
  <si>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</si>
  <si>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</si>
  <si>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</si>
  <si>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</si>
  <si>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</si>
  <si>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</si>
  <si>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</si>
  <si>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</si>
  <si>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</si>
  <si>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</si>
  <si>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</si>
  <si>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</si>
  <si>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</si>
  <si>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</si>
  <si>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</si>
  <si>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</si>
  <si>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</si>
  <si>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</si>
  <si>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</si>
  <si>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</si>
  <si>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</si>
  <si>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</si>
  <si>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</si>
  <si>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</si>
  <si>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</si>
  <si>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</si>
  <si>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</si>
  <si>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</si>
  <si>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</si>
  <si>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</si>
  <si>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</si>
  <si>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</si>
  <si>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</si>
  <si>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</si>
  <si>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</si>
  <si>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</si>
  <si>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</si>
  <si>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</si>
  <si>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</si>
  <si>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</si>
  <si>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</si>
  <si>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</si>
  <si>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</si>
  <si>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</si>
  <si>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</si>
  <si>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</si>
  <si>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</si>
  <si>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</si>
  <si>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</si>
  <si>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</si>
  <si>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</si>
  <si>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</si>
  <si>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</si>
  <si>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</si>
  <si>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</si>
  <si>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</si>
  <si>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</si>
  <si>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</si>
  <si>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</si>
  <si>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</si>
  <si>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</si>
  <si>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</si>
  <si>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</si>
  <si>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</si>
  <si>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</si>
  <si>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</si>
  <si>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</si>
  <si>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</si>
  <si>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</si>
  <si>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</si>
  <si>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</si>
  <si>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</si>
  <si>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</si>
  <si>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</si>
  <si>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</si>
  <si>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</si>
  <si>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</si>
  <si>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</si>
  <si>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</si>
  <si>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</si>
  <si>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</si>
  <si>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</si>
  <si>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</si>
  <si>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</si>
  <si>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</si>
  <si>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</si>
  <si>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</si>
  <si>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</si>
  <si>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</si>
  <si>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</si>
  <si>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</si>
  <si>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</si>
  <si>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</si>
  <si>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</si>
  <si>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</si>
  <si>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</si>
  <si>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</si>
  <si>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</si>
  <si>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</si>
  <si>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</si>
  <si>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</si>
  <si>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</si>
  <si>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</si>
  <si>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</si>
  <si>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</si>
  <si>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</si>
  <si>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</si>
  <si>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</si>
  <si>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</si>
  <si>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</si>
  <si>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</si>
  <si>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</si>
  <si>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</si>
  <si>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</si>
  <si>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</si>
  <si>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</si>
  <si>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</si>
  <si>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</si>
  <si>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</si>
  <si>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</si>
  <si>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</si>
  <si>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</si>
  <si>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</si>
  <si>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</si>
  <si>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</si>
  <si>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</si>
  <si>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</si>
  <si>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</si>
  <si>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</si>
  <si>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</si>
  <si>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</si>
  <si>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</si>
  <si>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</si>
  <si>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</si>
  <si>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</si>
  <si>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</si>
  <si>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</si>
  <si>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</si>
  <si>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</si>
  <si>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</si>
  <si>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</si>
  <si>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</si>
  <si>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</si>
  <si>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</si>
  <si>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</si>
  <si>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</si>
  <si>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</si>
  <si>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</si>
  <si>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</si>
  <si>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</si>
  <si>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</si>
  <si>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</si>
  <si>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</si>
  <si>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</si>
  <si>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</si>
  <si>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</si>
  <si>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</si>
  <si>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</si>
  <si>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</si>
  <si>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</si>
  <si>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</si>
  <si>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</si>
  <si>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</si>
  <si>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</si>
  <si>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</si>
  <si>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</si>
  <si>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</si>
  <si>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</si>
  <si>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</si>
  <si>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</si>
  <si>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</si>
  <si>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</si>
  <si>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</si>
  <si>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</si>
  <si>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</si>
  <si>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</si>
  <si>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</si>
  <si>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</si>
  <si>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</si>
  <si>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</si>
  <si>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</si>
  <si>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</si>
  <si>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</si>
  <si>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</si>
  <si>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</si>
  <si>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</si>
  <si>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</si>
  <si>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</si>
  <si>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</si>
  <si>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</si>
  <si>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</si>
  <si>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</si>
  <si>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</si>
  <si>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</si>
  <si>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</si>
  <si>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</si>
  <si>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</si>
  <si>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</si>
  <si>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</si>
  <si>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</si>
  <si>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</si>
  <si>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</si>
  <si>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</si>
  <si>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</si>
  <si>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</si>
  <si>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</si>
  <si>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</si>
  <si>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</si>
  <si>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</si>
  <si>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</si>
  <si>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</si>
  <si>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</si>
  <si>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</si>
  <si>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</si>
  <si>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</si>
  <si>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</si>
  <si>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</si>
  <si>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</si>
  <si>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</si>
  <si>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</si>
  <si>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</si>
  <si>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</si>
  <si>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</si>
  <si>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</si>
  <si>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</si>
  <si>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</si>
  <si>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</si>
  <si>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</si>
  <si>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</si>
  <si>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</si>
  <si>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</si>
  <si>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</si>
  <si>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</si>
  <si>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</si>
  <si>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</si>
  <si>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</si>
  <si>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</si>
  <si>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</si>
  <si>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</si>
  <si>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</si>
  <si>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</si>
  <si>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</si>
  <si>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</si>
  <si>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</si>
  <si>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</si>
  <si>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</si>
  <si>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</si>
  <si>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</si>
  <si>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</si>
  <si>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</si>
  <si>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</si>
  <si>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</si>
  <si>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</si>
  <si>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</si>
  <si>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</si>
  <si>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</si>
  <si>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</si>
  <si>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</si>
  <si>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</si>
  <si>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</si>
  <si>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</si>
  <si>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</si>
  <si>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</si>
  <si>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</si>
  <si>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</si>
  <si>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</si>
  <si>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</si>
  <si>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</si>
  <si>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</si>
  <si>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</si>
  <si>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</si>
  <si>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</si>
  <si>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</si>
  <si>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</si>
  <si>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</si>
  <si>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</si>
  <si>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</si>
  <si>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</si>
  <si>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</si>
  <si>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</si>
  <si>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</si>
  <si>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</si>
  <si>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</si>
  <si>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</si>
  <si>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</si>
  <si>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</si>
  <si>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</si>
  <si>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</si>
  <si>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</si>
  <si>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</si>
  <si>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</si>
  <si>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</si>
  <si>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</si>
  <si>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</si>
  <si>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</si>
  <si>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</si>
  <si>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</si>
  <si>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</si>
  <si>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</si>
  <si>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</si>
  <si>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</si>
  <si>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</si>
  <si>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</si>
  <si>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</si>
  <si>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</si>
  <si>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</si>
  <si>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</si>
  <si>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</si>
  <si>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</si>
  <si>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</si>
  <si>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</si>
  <si>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</si>
  <si>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</si>
  <si>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</si>
  <si>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</si>
  <si>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</si>
  <si>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</si>
  <si>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</si>
  <si>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</si>
  <si>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</si>
  <si>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</si>
  <si>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</si>
  <si>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</si>
  <si>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</si>
  <si>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</si>
  <si>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</si>
  <si>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</si>
  <si>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</si>
  <si>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</si>
  <si>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</si>
  <si>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</si>
  <si>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</si>
  <si>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</si>
  <si>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</si>
  <si>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</si>
  <si>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</si>
  <si>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</si>
  <si>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</si>
  <si>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</si>
  <si>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</si>
  <si>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</si>
  <si>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</si>
  <si>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</si>
  <si>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</si>
  <si>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</si>
  <si>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</si>
  <si>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</si>
  <si>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</si>
  <si>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</si>
  <si>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</si>
  <si>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</si>
  <si>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</si>
  <si>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</si>
  <si>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</si>
  <si>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</si>
  <si>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</si>
  <si>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</si>
  <si>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</si>
  <si>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</si>
  <si>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</si>
  <si>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</si>
  <si>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</si>
  <si>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</si>
  <si>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</si>
  <si>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</si>
  <si>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</si>
  <si>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</si>
  <si>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</si>
  <si>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</si>
  <si>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</si>
  <si>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</si>
  <si>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</si>
  <si>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</si>
  <si>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</si>
  <si>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</si>
  <si>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</si>
  <si>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</si>
  <si>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</si>
  <si>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</si>
  <si>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</si>
  <si>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</si>
  <si>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</si>
  <si>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</si>
  <si>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</si>
  <si>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</si>
  <si>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</si>
  <si>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</si>
  <si>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</si>
  <si>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</si>
  <si>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</si>
  <si>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</si>
  <si>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</si>
  <si>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</si>
  <si>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</si>
  <si>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</si>
  <si>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</si>
  <si>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</si>
  <si>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</si>
  <si>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</si>
  <si>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</si>
  <si>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</si>
  <si>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</si>
  <si>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</si>
  <si>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</si>
  <si>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</si>
  <si>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</si>
  <si>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</si>
  <si>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</si>
  <si>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</si>
  <si>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</si>
  <si>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</si>
  <si>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</si>
  <si>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</si>
  <si>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</si>
  <si>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</si>
  <si>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</si>
  <si>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</si>
  <si>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</si>
  <si>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</si>
  <si>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</si>
  <si>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</si>
  <si>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</si>
  <si>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</si>
  <si>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</si>
  <si>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</si>
  <si>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</si>
  <si>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</si>
  <si>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</si>
  <si>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</si>
  <si>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</si>
  <si>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</si>
  <si>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</si>
  <si>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</si>
  <si>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</si>
  <si>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</si>
  <si>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</si>
  <si>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</si>
  <si>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</si>
  <si>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</si>
  <si>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</si>
  <si>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</si>
  <si>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</si>
  <si>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</si>
  <si>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</si>
  <si>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</si>
  <si>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</si>
  <si>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</si>
  <si>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</si>
  <si>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</si>
  <si>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</si>
  <si>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</si>
  <si>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</si>
  <si>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</si>
  <si>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</si>
  <si>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</si>
  <si>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</si>
  <si>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</si>
  <si>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</si>
  <si>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</si>
  <si>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</si>
  <si>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</si>
  <si>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</si>
  <si>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</si>
  <si>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</si>
  <si>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</si>
  <si>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</si>
  <si>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</si>
  <si>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</si>
  <si>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</si>
  <si>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</si>
  <si>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</si>
  <si>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</si>
  <si>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</si>
  <si>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</si>
  <si>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</si>
  <si>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</si>
  <si>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</si>
  <si>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</si>
  <si>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</si>
  <si>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</si>
  <si>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</si>
  <si>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</si>
  <si>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</si>
  <si>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</si>
  <si>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</si>
  <si>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</si>
  <si>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</si>
  <si>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</si>
  <si>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</si>
  <si>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</si>
  <si>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</si>
  <si>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</si>
  <si>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</si>
  <si>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</si>
  <si>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</si>
  <si>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</si>
  <si>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</si>
  <si>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</si>
  <si>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</si>
  <si>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</si>
  <si>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</si>
  <si>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</si>
  <si>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</si>
  <si>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</si>
  <si>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</si>
  <si>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</si>
  <si>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</si>
  <si>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</si>
  <si>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</si>
  <si>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</si>
  <si>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</si>
  <si>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</si>
  <si>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</si>
  <si>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</si>
  <si>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</si>
  <si>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</si>
  <si>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</si>
  <si>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</si>
  <si>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</si>
  <si>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</si>
  <si>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</si>
  <si>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</si>
  <si>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</si>
  <si>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</si>
  <si>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</si>
  <si>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</si>
  <si>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</si>
  <si>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</si>
  <si>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</si>
  <si>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</si>
  <si>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</si>
  <si>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</si>
  <si>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</si>
  <si>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</si>
  <si>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</si>
  <si>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</si>
  <si>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</si>
  <si>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</si>
  <si>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</si>
  <si>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</si>
  <si>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</si>
  <si>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</si>
  <si>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</si>
  <si>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</si>
  <si>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</si>
  <si>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</si>
  <si>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</si>
  <si>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</si>
  <si>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</si>
  <si>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</si>
  <si>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</si>
  <si>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</si>
  <si>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</si>
  <si>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</si>
  <si>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</si>
  <si>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</si>
  <si>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</si>
  <si>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</si>
  <si>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</si>
  <si>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</si>
  <si>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</si>
  <si>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</si>
  <si>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</si>
  <si>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</si>
  <si>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</si>
  <si>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</si>
  <si>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</si>
  <si>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</si>
  <si>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</si>
  <si>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</si>
  <si>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</si>
  <si>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</si>
  <si>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</si>
  <si>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</si>
  <si>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</si>
  <si>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</si>
  <si>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</si>
  <si>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</si>
  <si>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</si>
  <si>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</si>
  <si>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</si>
  <si>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</si>
  <si>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</si>
  <si>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</si>
  <si>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</si>
  <si>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</si>
  <si>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</si>
  <si>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</si>
  <si>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</si>
  <si>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</si>
  <si>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</si>
  <si>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</si>
  <si>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</si>
  <si>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</si>
  <si>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</si>
  <si>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</si>
  <si>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</si>
  <si>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</si>
  <si>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</si>
  <si>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</si>
  <si>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</si>
  <si>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</si>
  <si>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</si>
  <si>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</si>
  <si>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</si>
  <si>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</si>
  <si>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</si>
  <si>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</si>
  <si>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</si>
  <si>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</si>
  <si>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</si>
  <si>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</si>
  <si>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</si>
  <si>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</si>
  <si>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</si>
  <si>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</si>
  <si>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</si>
  <si>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</si>
  <si>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</si>
  <si>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</si>
  <si>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</si>
  <si>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</si>
  <si>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</si>
  <si>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</si>
  <si>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</si>
  <si>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</si>
  <si>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</si>
  <si>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</si>
  <si>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</si>
  <si>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</si>
  <si>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</si>
  <si>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</si>
  <si>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</si>
  <si>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</si>
  <si>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</si>
  <si>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</si>
  <si>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</si>
  <si>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</si>
  <si>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</si>
  <si>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</si>
  <si>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</si>
  <si>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</si>
  <si>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</si>
  <si>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</si>
  <si>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</si>
  <si>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</si>
  <si>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</si>
  <si>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</si>
  <si>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</si>
  <si>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</si>
  <si>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</si>
  <si>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</si>
  <si>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</si>
  <si>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</si>
  <si>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</si>
  <si>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</si>
  <si>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</si>
  <si>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</si>
  <si>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</si>
  <si>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</si>
  <si>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</si>
  <si>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</si>
  <si>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</si>
  <si>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</si>
  <si>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</si>
  <si>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</si>
  <si>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</si>
  <si>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</si>
  <si>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</si>
  <si>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</si>
  <si>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</si>
  <si>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</si>
  <si>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</si>
  <si>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</si>
  <si>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</si>
  <si>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</si>
  <si>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</si>
  <si>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</si>
  <si>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</si>
  <si>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</si>
  <si>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</si>
  <si>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</si>
  <si>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</si>
  <si>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</si>
  <si>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</si>
  <si>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</si>
  <si>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</si>
  <si>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</si>
  <si>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</si>
  <si>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</si>
  <si>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</si>
  <si>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</si>
  <si>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</si>
  <si>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</si>
  <si>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</si>
  <si>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</si>
  <si>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</si>
  <si>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</si>
  <si>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</si>
  <si>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</si>
  <si>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</si>
  <si>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</si>
  <si>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</si>
  <si>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</si>
  <si>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</si>
  <si>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</si>
  <si>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</si>
  <si>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</si>
  <si>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</si>
  <si>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</si>
  <si>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</si>
  <si>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</si>
  <si>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</si>
  <si>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</si>
  <si>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</si>
  <si>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</si>
  <si>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</si>
  <si>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</si>
  <si>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</si>
  <si>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</si>
  <si>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</si>
  <si>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</si>
  <si>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</si>
  <si>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</si>
  <si>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</si>
  <si>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</si>
  <si>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</si>
  <si>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</si>
  <si>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</si>
  <si>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</si>
  <si>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</si>
  <si>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</si>
  <si>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</si>
  <si>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</si>
  <si>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</si>
  <si>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</si>
  <si>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</si>
  <si>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</si>
  <si>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</si>
  <si>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</si>
  <si>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</si>
  <si>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</si>
  <si>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</si>
  <si>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</si>
  <si>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</si>
  <si>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</si>
  <si>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</si>
  <si>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</si>
  <si>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</si>
  <si>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</si>
  <si>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</si>
  <si>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</si>
  <si>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</si>
  <si>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</si>
  <si>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</si>
  <si>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</si>
  <si>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</si>
  <si>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</si>
  <si>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</si>
  <si>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</si>
  <si>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</si>
  <si>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</si>
  <si>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</si>
  <si>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</si>
  <si>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</si>
  <si>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</si>
  <si>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</si>
  <si>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</si>
  <si>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</si>
  <si>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</si>
  <si>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</si>
  <si>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</si>
  <si>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</si>
  <si>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</si>
  <si>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</si>
  <si>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</si>
  <si>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</si>
  <si>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</si>
  <si>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</si>
  <si>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</si>
  <si>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</si>
  <si>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</si>
  <si>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</si>
  <si>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</si>
  <si>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</si>
  <si>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</si>
  <si>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</si>
  <si>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</si>
  <si>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</si>
  <si>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</si>
  <si>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</si>
  <si>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</si>
  <si>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</si>
  <si>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</si>
  <si>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</si>
  <si>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</si>
  <si>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</si>
  <si>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</si>
  <si>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</si>
  <si>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</si>
  <si>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</si>
  <si>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</si>
  <si>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</si>
  <si>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</si>
  <si>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</si>
  <si>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</si>
  <si>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</si>
  <si>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</si>
  <si>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</si>
  <si>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</si>
  <si>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</si>
  <si>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</si>
  <si>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</si>
  <si>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</si>
  <si>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</si>
  <si>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</si>
  <si>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</si>
  <si>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</si>
  <si>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</si>
  <si>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</si>
  <si>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</si>
  <si>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</si>
  <si>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</si>
  <si>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</si>
  <si>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</si>
  <si>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</si>
  <si>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</si>
  <si>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</si>
  <si>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</si>
  <si>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</si>
  <si>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</si>
  <si>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</si>
  <si>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</si>
  <si>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</si>
  <si>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</si>
  <si>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</si>
  <si>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</si>
  <si>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</si>
  <si>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</si>
  <si>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</si>
  <si>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</si>
  <si>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</si>
  <si>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</si>
  <si>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</si>
  <si>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</si>
  <si>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</si>
  <si>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</si>
  <si>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</si>
  <si>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</si>
  <si>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</si>
  <si>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</si>
  <si>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</si>
  <si>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</si>
  <si>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</si>
  <si>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</si>
  <si>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</si>
  <si>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</si>
  <si>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</si>
  <si>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</si>
  <si>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</si>
  <si>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</si>
  <si>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</si>
  <si>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</si>
  <si>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</si>
  <si>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</si>
  <si>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</si>
  <si>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</si>
  <si>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</si>
  <si>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</si>
  <si>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</si>
  <si>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</si>
  <si>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</si>
  <si>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</si>
  <si>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</si>
  <si>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</si>
  <si>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</si>
  <si>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</si>
  <si>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</si>
  <si>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</si>
  <si>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</si>
  <si>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</si>
  <si>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</si>
  <si>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</si>
  <si>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</si>
  <si>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</si>
  <si>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</si>
  <si>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</si>
  <si>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</si>
  <si>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</si>
  <si>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</si>
  <si>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</si>
  <si>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</si>
  <si>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</si>
  <si>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</si>
  <si>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</si>
  <si>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</si>
  <si>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</si>
  <si>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</si>
  <si>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</si>
  <si>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</si>
  <si>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</si>
  <si>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</si>
  <si>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</si>
  <si>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</si>
  <si>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</si>
  <si>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</si>
  <si>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</si>
  <si>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</si>
  <si>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</si>
  <si>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</si>
  <si>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</si>
  <si>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</si>
  <si>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</si>
  <si>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</si>
  <si>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</si>
  <si>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</si>
  <si>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</si>
  <si>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</si>
  <si>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</si>
  <si>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</si>
  <si>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</si>
  <si>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</si>
  <si>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</si>
  <si>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</si>
  <si>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</si>
  <si>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</si>
  <si>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</si>
  <si>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</si>
  <si>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</si>
  <si>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</si>
  <si>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</si>
  <si>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</si>
  <si>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</si>
  <si>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</si>
  <si>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</si>
  <si>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</si>
  <si>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</si>
  <si>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</si>
  <si>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</si>
  <si>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</si>
  <si>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</si>
  <si>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</si>
  <si>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</si>
  <si>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</si>
  <si>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</si>
  <si>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</si>
  <si>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</si>
  <si>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</si>
  <si>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</si>
  <si>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</si>
  <si>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</si>
  <si>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</si>
  <si>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</si>
  <si>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</si>
  <si>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</si>
  <si>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</si>
  <si>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</si>
  <si>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</si>
  <si>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</si>
  <si>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</si>
  <si>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</si>
  <si>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</si>
  <si>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</si>
  <si>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</si>
  <si>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</si>
  <si>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</si>
  <si>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</si>
  <si>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</si>
  <si>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</si>
  <si>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</si>
  <si>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</si>
  <si>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</si>
  <si>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</si>
  <si>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</si>
  <si>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</si>
  <si>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</si>
  <si>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</si>
  <si>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</si>
  <si>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</si>
  <si>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</si>
  <si>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</si>
  <si>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</si>
  <si>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</si>
  <si>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</si>
  <si>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</si>
  <si>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</si>
  <si>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</si>
  <si>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</si>
  <si>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</si>
  <si>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</si>
  <si>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</si>
  <si>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</si>
  <si>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</si>
  <si>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</si>
  <si>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</si>
  <si>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</si>
  <si>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</si>
  <si>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</si>
  <si>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</si>
  <si>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</si>
  <si>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</si>
  <si>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</si>
  <si>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</si>
  <si>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</si>
  <si>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</si>
  <si>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</si>
  <si>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</si>
  <si>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</si>
  <si>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</si>
  <si>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</si>
  <si>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</si>
  <si>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</si>
  <si>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</si>
  <si>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</si>
  <si>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</si>
  <si>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</si>
  <si>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</si>
  <si>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</si>
  <si>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</si>
  <si>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</si>
  <si>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</si>
  <si>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</si>
  <si>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</si>
  <si>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</si>
  <si>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</si>
  <si>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</si>
  <si>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</si>
  <si>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</si>
  <si>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</si>
  <si>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</si>
  <si>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</si>
  <si>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</si>
  <si>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</si>
  <si>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</si>
  <si>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</si>
  <si>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</si>
  <si>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</si>
  <si>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</si>
  <si>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</si>
  <si>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</si>
  <si>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</si>
  <si>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</si>
  <si>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</si>
  <si>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</si>
  <si>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</si>
  <si>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</si>
  <si>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</si>
  <si>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</si>
  <si>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</si>
  <si>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</si>
  <si>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</si>
  <si>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</si>
  <si>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</si>
  <si>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</si>
  <si>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</si>
  <si>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</si>
  <si>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</si>
  <si>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</si>
  <si>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</si>
  <si>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</si>
  <si>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</si>
  <si>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</si>
  <si>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</si>
  <si>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</si>
  <si>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</si>
  <si>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</si>
  <si>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</si>
  <si>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</si>
  <si>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</si>
  <si>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</si>
  <si>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</si>
  <si>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</si>
  <si>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</si>
  <si>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</si>
  <si>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</si>
  <si>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</si>
  <si>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</si>
  <si>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</si>
  <si>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</si>
  <si>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</si>
  <si>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</si>
  <si>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</si>
  <si>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</si>
  <si>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</si>
  <si>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</si>
  <si>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</si>
  <si>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</si>
  <si>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</si>
  <si>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</si>
  <si>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</si>
  <si>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</si>
  <si>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</si>
  <si>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</si>
  <si>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</si>
  <si>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</si>
  <si>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</si>
  <si>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</si>
  <si>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</si>
  <si>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</si>
  <si>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</si>
  <si>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</si>
  <si>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</si>
  <si>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</si>
  <si>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</si>
  <si>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</si>
  <si>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</si>
  <si>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</si>
  <si>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</si>
  <si>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</si>
  <si>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</si>
  <si>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</si>
  <si>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</si>
  <si>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</si>
  <si>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</si>
  <si>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</si>
  <si>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</si>
  <si>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</si>
  <si>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</si>
  <si>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</si>
  <si>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</si>
  <si>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</si>
  <si>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</si>
  <si>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</si>
  <si>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</si>
  <si>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</si>
  <si>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</si>
  <si>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</si>
  <si>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</si>
  <si>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</si>
  <si>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</si>
  <si>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</si>
  <si>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</si>
  <si>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</si>
  <si>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</si>
  <si>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</si>
  <si>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</si>
  <si>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</si>
  <si>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</si>
  <si>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</si>
  <si>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</si>
  <si>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</si>
  <si>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</si>
  <si>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</si>
  <si>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</si>
  <si>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</si>
  <si>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</si>
  <si>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</si>
  <si>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</si>
  <si>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</si>
  <si>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</si>
  <si>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</si>
  <si>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</si>
  <si>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</si>
  <si>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</si>
  <si>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</si>
  <si>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</si>
  <si>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</si>
  <si>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</si>
  <si>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</si>
  <si>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</si>
  <si>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</si>
  <si>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</si>
  <si>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</si>
  <si>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</si>
  <si>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</si>
  <si>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</si>
  <si>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</si>
  <si>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</si>
  <si>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</si>
  <si>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</si>
  <si>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</si>
  <si>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</si>
  <si>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</si>
  <si>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</si>
  <si>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</si>
  <si>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</si>
  <si>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</si>
  <si>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</si>
  <si>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</si>
  <si>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</si>
  <si>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</si>
  <si>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</si>
  <si>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</si>
  <si>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</si>
  <si>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</si>
  <si>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</si>
  <si>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</si>
  <si>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</si>
  <si>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</si>
  <si>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</si>
  <si>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</si>
  <si>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</si>
  <si>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</si>
  <si>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</si>
  <si>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</si>
  <si>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</si>
  <si>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</si>
  <si>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</si>
  <si>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</si>
  <si>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</si>
  <si>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</si>
  <si>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</si>
  <si>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</si>
  <si>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</si>
  <si>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</si>
  <si>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</si>
  <si>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</si>
  <si>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</si>
  <si>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</si>
  <si>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</si>
  <si>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</si>
  <si>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</si>
  <si>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</si>
  <si>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</si>
  <si>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</si>
  <si>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</si>
  <si>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</si>
  <si>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</si>
  <si>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</si>
  <si>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</si>
  <si>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</si>
  <si>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</si>
  <si>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</si>
  <si>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</si>
  <si>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</si>
  <si>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</si>
  <si>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</si>
  <si>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</si>
  <si>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</si>
  <si>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</si>
  <si>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</si>
  <si>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</si>
  <si>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</si>
  <si>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</si>
  <si>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</si>
  <si>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</si>
  <si>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</si>
  <si>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</si>
  <si>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</si>
  <si>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</si>
  <si>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</si>
  <si>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</si>
  <si>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</si>
  <si>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</si>
  <si>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</si>
  <si>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</si>
  <si>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</si>
  <si>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</si>
  <si>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</si>
  <si>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</si>
  <si>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</si>
  <si>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</si>
  <si>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</si>
  <si>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</si>
  <si>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</si>
  <si>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</si>
  <si>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</si>
  <si>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</si>
  <si>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</si>
  <si>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</si>
  <si>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</si>
  <si>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</si>
  <si>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</si>
  <si>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</si>
  <si>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</si>
  <si>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</si>
  <si>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</si>
  <si>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</si>
  <si>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</si>
  <si>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</si>
  <si>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</si>
  <si>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</si>
  <si>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</si>
  <si>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</si>
  <si>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</si>
  <si>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</si>
  <si>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</si>
  <si>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</si>
  <si>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</si>
  <si>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</si>
  <si>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</si>
  <si>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</si>
  <si>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</si>
  <si>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</si>
  <si>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</si>
  <si>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</si>
  <si>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</si>
  <si>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</si>
  <si>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</si>
  <si>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</si>
  <si>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</si>
  <si>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</si>
  <si>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</si>
  <si>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</si>
  <si>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</si>
  <si>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</si>
  <si>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</si>
  <si>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</si>
  <si>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</si>
  <si>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</si>
  <si>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</si>
  <si>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</si>
  <si>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</si>
  <si>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</si>
  <si>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</si>
  <si>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</si>
  <si>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</si>
  <si>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</si>
  <si>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</si>
  <si>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</si>
  <si>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</si>
  <si>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</si>
  <si>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</si>
  <si>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</si>
  <si>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</si>
  <si>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</si>
  <si>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</si>
  <si>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</si>
  <si>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</si>
  <si>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</si>
  <si>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</si>
  <si>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</si>
  <si>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</si>
  <si>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</si>
  <si>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</si>
  <si>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</si>
  <si>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</si>
  <si>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</si>
  <si>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</si>
  <si>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</si>
  <si>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</si>
  <si>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</si>
  <si>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</si>
  <si>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</si>
  <si>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</si>
  <si>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</si>
  <si>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</si>
  <si>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</si>
  <si>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</si>
  <si>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</si>
  <si>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</si>
  <si>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</si>
  <si>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</si>
  <si>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</si>
  <si>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</si>
  <si>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</si>
  <si>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</si>
  <si>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</si>
  <si>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</si>
  <si>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</si>
  <si>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</si>
  <si>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</si>
  <si>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</si>
  <si>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</si>
  <si>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</si>
  <si>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</si>
  <si>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</si>
  <si>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</si>
  <si>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</si>
  <si>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</si>
  <si>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</si>
  <si>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</si>
  <si>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</si>
  <si>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</si>
  <si>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</si>
  <si>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</si>
  <si>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</si>
  <si>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</si>
  <si>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</si>
  <si>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</si>
  <si>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</si>
  <si>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</si>
  <si>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</si>
  <si>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</si>
  <si>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</si>
  <si>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</si>
  <si>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</si>
  <si>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</si>
  <si>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</si>
  <si>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</si>
  <si>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</si>
  <si>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</si>
  <si>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</si>
  <si>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</si>
  <si>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</si>
  <si>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</si>
  <si>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</si>
  <si>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</si>
  <si>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</si>
  <si>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</si>
  <si>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</si>
  <si>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</si>
  <si>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</si>
  <si>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</si>
  <si>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</si>
  <si>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</si>
  <si>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</si>
  <si>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</si>
  <si>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</si>
  <si>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</si>
  <si>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</si>
  <si>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</si>
  <si>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</si>
  <si>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</si>
  <si>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</si>
  <si>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</si>
  <si>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</si>
  <si>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</si>
  <si>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</si>
  <si>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</si>
  <si>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</si>
  <si>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</si>
  <si>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</si>
  <si>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</si>
  <si>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</si>
  <si>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</si>
  <si>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</si>
  <si>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</si>
  <si>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</si>
  <si>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</si>
  <si>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</si>
  <si>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</si>
  <si>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</si>
  <si>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</si>
  <si>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</si>
  <si>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</si>
  <si>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</si>
  <si>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</si>
  <si>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</si>
  <si>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</si>
  <si>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</si>
  <si>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</si>
  <si>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</si>
  <si>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</si>
  <si>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</si>
  <si>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</si>
  <si>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</si>
  <si>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</si>
  <si>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</si>
  <si>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</si>
  <si>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</si>
  <si>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</si>
  <si>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</si>
  <si>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</si>
  <si>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</si>
  <si>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</si>
  <si>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</si>
  <si>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</si>
  <si>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</si>
  <si>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</si>
  <si>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</si>
  <si>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</si>
  <si>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</si>
  <si>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</si>
  <si>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</si>
  <si>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</si>
  <si>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</si>
  <si>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</si>
  <si>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</si>
  <si>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</si>
  <si>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</si>
  <si>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</si>
  <si>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</si>
  <si>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</si>
  <si>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</si>
  <si>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</si>
  <si>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</si>
  <si>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</si>
  <si>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</si>
  <si>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</si>
  <si>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</si>
  <si>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</si>
  <si>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</si>
  <si>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</si>
  <si>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</si>
  <si>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</si>
  <si>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</si>
  <si>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</si>
  <si>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</si>
  <si>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</si>
  <si>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</si>
  <si>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</si>
  <si>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</si>
  <si>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</si>
  <si>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</si>
  <si>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</si>
  <si>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</si>
  <si>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</si>
  <si>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</si>
  <si>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</si>
  <si>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</si>
  <si>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</si>
  <si>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</si>
  <si>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</si>
  <si>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</si>
  <si>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</si>
  <si>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</si>
  <si>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</si>
  <si>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</si>
  <si>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</si>
  <si>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</si>
  <si>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</si>
  <si>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</si>
  <si>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</si>
  <si>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</si>
  <si>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</si>
  <si>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</si>
  <si>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</si>
  <si>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</si>
  <si>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</si>
  <si>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</si>
  <si>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</si>
  <si>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</si>
  <si>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</si>
  <si>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</si>
  <si>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</si>
  <si>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</si>
  <si>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</si>
  <si>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</si>
  <si>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</si>
  <si>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</si>
  <si>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</si>
  <si>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</si>
  <si>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</si>
  <si>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</si>
  <si>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</si>
  <si>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</si>
  <si>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</si>
  <si>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</si>
  <si>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</si>
  <si>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</si>
  <si>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</si>
  <si>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</si>
  <si>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</si>
  <si>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</si>
  <si>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</si>
  <si>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</si>
  <si>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</si>
  <si>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</si>
  <si>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</si>
  <si>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</si>
  <si>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</si>
  <si>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</si>
  <si>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</si>
  <si>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</si>
  <si>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</si>
  <si>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</si>
  <si>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</si>
  <si>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</si>
  <si>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</si>
  <si>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</si>
  <si>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</si>
  <si>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</si>
  <si>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</si>
  <si>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</si>
  <si>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</si>
  <si>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</si>
  <si>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</si>
  <si>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</si>
  <si>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</si>
  <si>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</si>
  <si>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</si>
  <si>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</si>
  <si>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</si>
  <si>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</si>
  <si>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</si>
  <si>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</si>
  <si>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</si>
  <si>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</si>
  <si>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</si>
  <si>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</si>
  <si>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</si>
  <si>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</si>
  <si>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</si>
  <si>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</si>
  <si>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</si>
  <si>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</si>
  <si>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</si>
  <si>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</si>
  <si>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</si>
  <si>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</si>
  <si>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</si>
  <si>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</si>
  <si>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</si>
  <si>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</si>
  <si>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</si>
  <si>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</si>
  <si>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</si>
  <si>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</si>
  <si>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</si>
  <si>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</si>
  <si>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</si>
  <si>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</si>
  <si>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</si>
  <si>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</si>
  <si>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</si>
  <si>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</si>
  <si>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</si>
  <si>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</si>
  <si>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</si>
  <si>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</si>
  <si>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</si>
  <si>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</si>
  <si>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</si>
  <si>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</si>
  <si>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</si>
  <si>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</si>
  <si>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</si>
  <si>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</si>
  <si>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</si>
  <si>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</si>
  <si>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</si>
  <si>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</si>
  <si>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</si>
  <si>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</si>
  <si>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</si>
  <si>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</si>
  <si>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</si>
  <si>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</si>
  <si>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</si>
  <si>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</si>
  <si>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</si>
  <si>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</si>
  <si>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</si>
  <si>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</si>
  <si>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</si>
  <si>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</si>
  <si>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</si>
  <si>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</si>
  <si>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</si>
  <si>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</si>
  <si>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</si>
  <si>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</si>
  <si>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</si>
  <si>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</si>
  <si>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</si>
  <si>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</si>
  <si>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</si>
  <si>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</si>
  <si>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</si>
  <si>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</si>
  <si>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</si>
  <si>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</si>
  <si>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</si>
  <si>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</si>
  <si>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</si>
  <si>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</si>
  <si>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</si>
  <si>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</si>
  <si>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</si>
  <si>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</si>
  <si>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</si>
  <si>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</si>
  <si>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</si>
  <si>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</si>
  <si>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</si>
  <si>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</si>
  <si>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</si>
  <si>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</si>
  <si>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</si>
  <si>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</si>
  <si>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</si>
  <si>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</si>
  <si>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</si>
  <si>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</si>
  <si>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</si>
  <si>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</si>
  <si>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</si>
  <si>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</si>
  <si>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</si>
  <si>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</si>
  <si>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</si>
  <si>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</si>
  <si>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</si>
  <si>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</si>
  <si>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</si>
  <si>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</si>
  <si>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</si>
  <si>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</si>
  <si>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</si>
  <si>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</si>
  <si>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</si>
  <si>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</si>
  <si>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</si>
  <si>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</si>
  <si>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</si>
  <si>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</si>
  <si>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</si>
  <si>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</si>
  <si>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</si>
  <si>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</si>
  <si>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</si>
  <si>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</si>
  <si>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</si>
  <si>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</si>
  <si>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</si>
  <si>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</si>
  <si>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</si>
  <si>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</si>
  <si>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</si>
  <si>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</si>
  <si>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</si>
  <si>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</si>
  <si>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</si>
  <si>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</si>
  <si>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</si>
  <si>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</si>
  <si>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</si>
  <si>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</si>
  <si>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</si>
  <si>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</si>
  <si>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</si>
  <si>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</si>
  <si>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</si>
  <si>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</si>
  <si>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</si>
  <si>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</si>
  <si>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</si>
  <si>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</si>
  <si>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</si>
  <si>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</si>
  <si>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</si>
  <si>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</si>
  <si>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</si>
  <si>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</si>
  <si>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</si>
  <si>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</si>
  <si>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</si>
  <si>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</si>
  <si>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</si>
  <si>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</si>
  <si>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</si>
  <si>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</si>
  <si>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</si>
  <si>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</si>
  <si>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</si>
  <si>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</si>
  <si>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</si>
  <si>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</si>
  <si>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</si>
  <si>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</si>
  <si>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</si>
  <si>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</si>
  <si>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</si>
  <si>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</si>
  <si>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</si>
  <si>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</si>
  <si>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</si>
  <si>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</si>
  <si>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</si>
  <si>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</si>
  <si>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</si>
  <si>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</si>
  <si>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</si>
  <si>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</si>
  <si>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</si>
  <si>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</si>
  <si>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</si>
  <si>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</si>
  <si>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</si>
  <si>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</si>
  <si>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</si>
  <si>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</si>
  <si>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</si>
  <si>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</si>
  <si>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</si>
  <si>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</si>
  <si>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</si>
  <si>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</si>
  <si>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</si>
  <si>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</si>
  <si>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</si>
  <si>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</si>
  <si>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</si>
  <si>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</si>
  <si>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</si>
  <si>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</si>
  <si>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</si>
  <si>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</si>
  <si>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</si>
  <si>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</si>
  <si>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</si>
  <si>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</si>
  <si>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</si>
  <si>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</si>
  <si>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</si>
  <si>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</si>
  <si>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</si>
  <si>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</si>
  <si>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</si>
  <si>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</si>
  <si>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</si>
  <si>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</si>
  <si>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</si>
  <si>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</si>
  <si>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</si>
  <si>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</si>
  <si>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</si>
  <si>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</si>
  <si>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</si>
  <si>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</si>
  <si>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</si>
  <si>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</si>
  <si>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</si>
  <si>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</si>
  <si>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</si>
  <si>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</si>
  <si>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</si>
  <si>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</si>
  <si>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</si>
  <si>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</si>
  <si>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</si>
  <si>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</si>
  <si>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</si>
  <si>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</si>
  <si>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</si>
  <si>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</si>
  <si>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</si>
  <si>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</si>
  <si>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</si>
  <si>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</si>
  <si>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</si>
  <si>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</si>
  <si>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</si>
  <si>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</si>
  <si>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</si>
  <si>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</si>
  <si>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</si>
  <si>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</si>
  <si>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</si>
  <si>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</si>
  <si>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</si>
  <si>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</si>
  <si>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</si>
  <si>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</si>
  <si>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</si>
  <si>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</si>
  <si>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</si>
  <si>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</si>
  <si>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</si>
  <si>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</si>
  <si>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</si>
  <si>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</si>
  <si>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</si>
  <si>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</si>
  <si>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</si>
  <si>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</si>
  <si>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</si>
  <si>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</si>
  <si>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</si>
  <si>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</si>
  <si>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</si>
  <si>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</si>
  <si>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</si>
  <si>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</si>
  <si>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</si>
  <si>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</si>
  <si>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</si>
  <si>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</si>
  <si>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</si>
  <si>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</si>
  <si>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</si>
  <si>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</si>
  <si>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</si>
  <si>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</si>
  <si>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</si>
  <si>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</si>
  <si>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</si>
  <si>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</si>
  <si>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</si>
  <si>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</si>
  <si>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</si>
  <si>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</si>
  <si>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</si>
  <si>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</si>
  <si>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</si>
  <si>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</si>
  <si>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</si>
  <si>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</si>
  <si>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</si>
  <si>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</si>
  <si>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</si>
  <si>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</si>
  <si>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</si>
  <si>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</si>
  <si>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</si>
  <si>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</si>
  <si>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</si>
  <si>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</si>
  <si>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</si>
  <si>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</si>
  <si>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</si>
  <si>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</si>
  <si>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</si>
  <si>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</si>
  <si>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</si>
  <si>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</si>
  <si>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</si>
  <si>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</si>
  <si>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</si>
  <si>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</si>
  <si>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</si>
  <si>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</si>
  <si>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</si>
  <si>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</si>
  <si>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</si>
  <si>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</si>
  <si>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</si>
  <si>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</si>
  <si>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</si>
  <si>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</si>
  <si>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</si>
  <si>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</si>
  <si>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</si>
  <si>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</si>
  <si>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</si>
  <si>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</si>
  <si>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</si>
  <si>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</si>
  <si>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</si>
  <si>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</si>
  <si>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</si>
  <si>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</si>
  <si>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</si>
  <si>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</si>
  <si>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</si>
  <si>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</si>
  <si>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</si>
  <si>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</si>
  <si>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</si>
  <si>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</si>
  <si>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</si>
  <si>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</si>
  <si>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</si>
  <si>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</si>
  <si>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</si>
  <si>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</si>
  <si>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</si>
  <si>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</si>
  <si>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</si>
  <si>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</si>
  <si>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</si>
  <si>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</si>
  <si>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</si>
  <si>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</si>
  <si>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</si>
  <si>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</si>
  <si>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</si>
  <si>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</si>
  <si>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</si>
  <si>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</si>
  <si>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</si>
  <si>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</si>
  <si>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</si>
  <si>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</si>
  <si>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</si>
  <si>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</si>
  <si>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</si>
  <si>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</si>
  <si>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</si>
  <si>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</si>
  <si>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</si>
  <si>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</si>
  <si>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</si>
  <si>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</si>
  <si>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</si>
  <si>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</si>
  <si>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</si>
  <si>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</si>
  <si>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</si>
  <si>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</si>
  <si>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</si>
  <si>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</si>
  <si>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</si>
  <si>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</si>
  <si>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</si>
  <si>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</si>
  <si>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</si>
  <si>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</si>
  <si>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</si>
  <si>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</si>
  <si>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</si>
  <si>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</si>
  <si>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</si>
  <si>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</si>
  <si>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</si>
  <si>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</si>
  <si>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</si>
  <si>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</si>
  <si>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</si>
  <si>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</si>
  <si>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</si>
  <si>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</si>
  <si>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</si>
  <si>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</si>
  <si>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</si>
  <si>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</si>
  <si>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</si>
  <si>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</si>
  <si>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</si>
  <si>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</si>
  <si>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</si>
  <si>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</si>
  <si>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</si>
  <si>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</si>
  <si>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</si>
  <si>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</si>
  <si>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</si>
  <si>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</si>
  <si>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</si>
  <si>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</si>
  <si>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</si>
  <si>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</si>
  <si>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</si>
  <si>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</si>
  <si>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</si>
  <si>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</si>
  <si>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</si>
  <si>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</si>
  <si>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</si>
  <si>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</si>
  <si>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</si>
  <si>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</si>
  <si>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</si>
  <si>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</si>
  <si>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</si>
  <si>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</si>
  <si>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</si>
  <si>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</si>
  <si>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</si>
  <si>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</si>
  <si>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</si>
  <si>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</si>
  <si>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</si>
  <si>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</si>
  <si>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</si>
  <si>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</si>
  <si>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</si>
  <si>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</si>
  <si>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</si>
  <si>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</si>
  <si>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</si>
  <si>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</si>
  <si>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</si>
  <si>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</si>
  <si>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</si>
  <si>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</si>
  <si>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</si>
  <si>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</si>
  <si>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</si>
  <si>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</si>
  <si>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</si>
  <si>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</si>
  <si>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</si>
  <si>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</si>
  <si>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</si>
  <si>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</si>
  <si>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</si>
  <si>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</si>
  <si>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</si>
  <si>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</si>
  <si>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</si>
  <si>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</si>
  <si>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</si>
  <si>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</si>
  <si>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</si>
  <si>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</si>
  <si>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</si>
  <si>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</si>
  <si>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</si>
  <si>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</si>
  <si>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</si>
  <si>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</si>
  <si>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</si>
  <si>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</si>
  <si>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</si>
  <si>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</si>
  <si>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</si>
  <si>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</si>
  <si>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</si>
  <si>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</si>
  <si>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</si>
  <si>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</si>
  <si>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</si>
  <si>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</si>
  <si>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</si>
  <si>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</si>
  <si>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</si>
  <si>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</si>
  <si>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</si>
  <si>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</si>
  <si>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</si>
  <si>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</si>
  <si>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</si>
  <si>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</si>
  <si>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</si>
  <si>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</si>
  <si>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</si>
  <si>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</si>
  <si>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</si>
  <si>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</si>
  <si>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</si>
  <si>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</si>
  <si>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</si>
  <si>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</si>
  <si>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</si>
  <si>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</si>
  <si>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</si>
  <si>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</si>
  <si>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</si>
  <si>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</si>
  <si>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</si>
  <si>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</si>
  <si>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</si>
  <si>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</si>
  <si>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</si>
  <si>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</si>
  <si>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</si>
  <si>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</si>
  <si>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</si>
  <si>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</si>
  <si>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</si>
  <si>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</si>
  <si>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</si>
  <si>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</si>
  <si>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</si>
  <si>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</si>
  <si>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</si>
  <si>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</si>
  <si>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</si>
  <si>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</si>
  <si>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</si>
  <si>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</si>
  <si>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</si>
  <si>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</si>
  <si>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</si>
  <si>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</si>
  <si>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</si>
  <si>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</si>
  <si>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</si>
  <si>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</si>
  <si>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</si>
  <si>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</si>
  <si>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</si>
  <si>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</si>
  <si>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</si>
  <si>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</si>
  <si>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</si>
  <si>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</si>
  <si>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</si>
  <si>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</si>
  <si>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</si>
  <si>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</si>
  <si>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</si>
  <si>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</si>
  <si>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</si>
  <si>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</si>
  <si>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</si>
  <si>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</si>
  <si>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</si>
  <si>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</si>
  <si>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</si>
  <si>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</si>
  <si>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</si>
  <si>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</si>
  <si>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</si>
  <si>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</si>
  <si>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</si>
  <si>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</si>
  <si>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</si>
  <si>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</si>
  <si>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</si>
  <si>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</si>
  <si>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</si>
  <si>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</si>
  <si>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</si>
  <si>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</si>
  <si>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</si>
  <si>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</si>
  <si>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</si>
  <si>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</si>
  <si>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</si>
  <si>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</si>
  <si>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</si>
  <si>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</si>
  <si>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</si>
  <si>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</si>
  <si>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</si>
  <si>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</si>
  <si>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</si>
  <si>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</si>
  <si>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</si>
  <si>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</si>
  <si>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</si>
  <si>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</si>
  <si>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</si>
  <si>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</si>
  <si>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</si>
  <si>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</si>
  <si>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</si>
  <si>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</si>
  <si>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</si>
  <si>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</si>
  <si>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</si>
  <si>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</si>
  <si>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</si>
  <si>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</si>
  <si>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</si>
  <si>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</si>
  <si>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</si>
  <si>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</si>
  <si>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</si>
  <si>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</si>
  <si>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</si>
  <si>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</si>
  <si>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</si>
  <si>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</si>
  <si>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</si>
  <si>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</si>
  <si>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</si>
  <si>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</si>
  <si>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</si>
  <si>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</si>
  <si>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</si>
  <si>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</si>
  <si>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</si>
  <si>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</si>
  <si>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</si>
  <si>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</si>
  <si>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</si>
  <si>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</si>
  <si>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</si>
  <si>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</si>
  <si>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</si>
  <si>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</si>
  <si>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</si>
  <si>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</si>
  <si>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</si>
  <si>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</si>
  <si>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</si>
  <si>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</si>
  <si>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</si>
  <si>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</si>
  <si>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</si>
  <si>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</si>
  <si>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</si>
  <si>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</si>
  <si>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</si>
  <si>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</si>
  <si>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</si>
  <si>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</si>
  <si>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</si>
  <si>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</si>
  <si>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</si>
  <si>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</si>
  <si>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</si>
  <si>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</si>
  <si>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</si>
  <si>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</si>
  <si>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</si>
  <si>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</si>
  <si>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</si>
  <si>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</si>
  <si>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</si>
  <si>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</si>
  <si>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</si>
  <si>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</si>
  <si>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</si>
  <si>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</si>
  <si>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</si>
  <si>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</si>
  <si>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</si>
  <si>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</si>
  <si>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</si>
  <si>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</si>
  <si>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</si>
  <si>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</si>
  <si>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</si>
  <si>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</si>
  <si>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</si>
  <si>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</si>
  <si>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</si>
  <si>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</si>
  <si>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</si>
  <si>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</si>
  <si>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</si>
  <si>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</si>
  <si>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</si>
  <si>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</si>
  <si>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</si>
  <si>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</si>
  <si>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</si>
  <si>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</si>
  <si>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</si>
  <si>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</si>
  <si>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</si>
  <si>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</si>
  <si>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</si>
  <si>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</si>
  <si>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</si>
  <si>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</si>
  <si>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</si>
  <si>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</si>
  <si>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</si>
  <si>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</si>
  <si>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</si>
  <si>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</si>
  <si>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</si>
  <si>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</si>
  <si>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</si>
  <si>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</si>
  <si>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</si>
  <si>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</si>
  <si>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</si>
  <si>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</si>
  <si>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</si>
  <si>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</si>
  <si>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</si>
  <si>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</si>
  <si>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</si>
  <si>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</si>
  <si>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</si>
  <si>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</si>
  <si>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</si>
  <si>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</si>
  <si>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</si>
  <si>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</si>
  <si>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</si>
  <si>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</si>
  <si>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</si>
  <si>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</si>
  <si>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</si>
  <si>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</si>
  <si>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</si>
  <si>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</si>
  <si>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</si>
  <si>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</si>
  <si>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</si>
  <si>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</si>
  <si>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</si>
  <si>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</si>
  <si>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</si>
  <si>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</si>
  <si>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</si>
  <si>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</si>
  <si>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</si>
  <si>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</si>
  <si>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</si>
  <si>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</si>
  <si>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</si>
  <si>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</si>
  <si>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</si>
  <si>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</si>
  <si>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</si>
  <si>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</si>
  <si>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</si>
  <si>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</si>
  <si>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</si>
  <si>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</si>
  <si>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</si>
  <si>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</si>
  <si>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</si>
  <si>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</si>
  <si>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</si>
  <si>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</si>
  <si>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</si>
  <si>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</si>
  <si>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</si>
  <si>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</si>
  <si>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</si>
  <si>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</si>
  <si>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</si>
  <si>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</si>
  <si>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</si>
  <si>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</si>
  <si>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</si>
  <si>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</si>
  <si>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</si>
  <si>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</si>
  <si>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</si>
  <si>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</si>
  <si>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</si>
  <si>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</si>
  <si>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</si>
  <si>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</si>
  <si>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</si>
  <si>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</si>
  <si>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</si>
  <si>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</si>
  <si>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</si>
  <si>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</si>
  <si>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</si>
  <si>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</si>
  <si>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</si>
  <si>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</si>
  <si>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</si>
  <si>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</si>
  <si>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</si>
  <si>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</si>
  <si>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</si>
  <si>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</si>
  <si>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</si>
  <si>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</si>
  <si>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</si>
  <si>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</si>
  <si>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</si>
  <si>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</si>
  <si>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</si>
  <si>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</si>
  <si>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</si>
  <si>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</si>
  <si>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</si>
  <si>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</si>
  <si>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</si>
  <si>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</si>
  <si>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</si>
  <si>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</si>
  <si>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</si>
  <si>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</si>
  <si>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</si>
  <si>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</si>
  <si>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</si>
  <si>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</si>
  <si>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</si>
  <si>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</si>
  <si>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</si>
  <si>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</si>
  <si>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</si>
  <si>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</si>
  <si>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</si>
  <si>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</si>
  <si>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</si>
  <si>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</si>
  <si>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</si>
  <si>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</si>
  <si>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</si>
  <si>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</si>
  <si>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</si>
  <si>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</si>
  <si>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</si>
  <si>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</si>
  <si>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</si>
  <si>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</si>
  <si>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</si>
  <si>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</si>
  <si>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</si>
  <si>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</si>
  <si>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</si>
  <si>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</si>
  <si>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</si>
  <si>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</si>
  <si>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</si>
  <si>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</si>
  <si>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</si>
  <si>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</si>
  <si>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</si>
  <si>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</si>
  <si>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</si>
  <si>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</si>
  <si>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</si>
  <si>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</si>
  <si>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</si>
  <si>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</si>
  <si>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</si>
  <si>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</si>
  <si>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</si>
  <si>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</si>
  <si>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</si>
  <si>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</si>
  <si>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</si>
  <si>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</si>
  <si>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</si>
  <si>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</si>
  <si>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</si>
  <si>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</si>
  <si>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</si>
  <si>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</si>
  <si>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</si>
  <si>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</si>
  <si>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</si>
  <si>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</si>
  <si>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</si>
  <si>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</si>
  <si>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</si>
  <si>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</si>
  <si>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</si>
  <si>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</si>
  <si>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</si>
  <si>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</si>
  <si>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</si>
  <si>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</si>
  <si>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</si>
  <si>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</si>
  <si>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</si>
  <si>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</si>
  <si>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</si>
  <si>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</si>
  <si>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</si>
  <si>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</si>
  <si>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</si>
  <si>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</si>
  <si>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</si>
  <si>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</si>
  <si>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</si>
  <si>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</si>
  <si>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</si>
  <si>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</si>
  <si>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</si>
  <si>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</si>
  <si>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</si>
  <si>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</si>
  <si>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</si>
  <si>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</si>
  <si>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</si>
  <si>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</si>
  <si>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</si>
  <si>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</si>
  <si>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</si>
  <si>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</si>
  <si>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</si>
  <si>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</si>
  <si>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</si>
  <si>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</si>
  <si>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</si>
  <si>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</si>
  <si>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</si>
  <si>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</si>
  <si>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</si>
  <si>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</si>
  <si>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</si>
  <si>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</si>
  <si>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</si>
  <si>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</si>
  <si>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</si>
  <si>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</si>
  <si>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</si>
  <si>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</si>
  <si>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</si>
  <si>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</si>
  <si>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</si>
  <si>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</si>
  <si>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</si>
  <si>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</si>
  <si>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</si>
  <si>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</si>
  <si>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</si>
  <si>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</si>
  <si>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</si>
  <si>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</si>
  <si>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</si>
  <si>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</si>
  <si>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</si>
  <si>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</si>
  <si>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</si>
  <si>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</si>
  <si>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</si>
  <si>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</si>
  <si>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</si>
  <si>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</si>
  <si>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</si>
  <si>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</si>
  <si>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</si>
  <si>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</si>
  <si>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</si>
  <si>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</si>
  <si>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</si>
  <si>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</si>
  <si>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</si>
  <si>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</si>
  <si>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</si>
  <si>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</si>
  <si>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</si>
  <si>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</si>
  <si>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</si>
  <si>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</si>
  <si>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</si>
  <si>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</si>
  <si>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</si>
  <si>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</si>
  <si>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</si>
  <si>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</si>
  <si>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</si>
  <si>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</si>
  <si>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</si>
  <si>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</si>
  <si>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</si>
  <si>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</si>
  <si>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</si>
  <si>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</si>
  <si>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</si>
  <si>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</si>
  <si>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</si>
  <si>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</si>
  <si>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</si>
  <si>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</si>
  <si>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</si>
  <si>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</si>
  <si>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</si>
  <si>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</si>
  <si>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</si>
  <si>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</si>
  <si>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</si>
  <si>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</si>
  <si>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</si>
  <si>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</si>
  <si>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</si>
  <si>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</si>
  <si>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</si>
  <si>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</si>
  <si>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</si>
  <si>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</si>
  <si>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</si>
  <si>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</si>
  <si>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</si>
  <si>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</si>
  <si>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</si>
  <si>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</si>
  <si>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</si>
  <si>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</si>
  <si>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</si>
  <si>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</si>
  <si>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</si>
  <si>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</si>
  <si>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</si>
  <si>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</si>
  <si>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</si>
  <si>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</si>
  <si>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</si>
  <si>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</si>
  <si>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</si>
  <si>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</si>
  <si>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</si>
  <si>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</si>
  <si>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</si>
  <si>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</si>
  <si>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</si>
  <si>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</si>
  <si>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</si>
  <si>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</si>
  <si>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</si>
  <si>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</si>
  <si>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</si>
  <si>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</si>
  <si>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</si>
  <si>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</si>
  <si>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</si>
  <si>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</si>
  <si>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</si>
  <si>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</si>
  <si>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</si>
  <si>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</si>
  <si>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</si>
  <si>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</si>
  <si>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</si>
  <si>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</si>
  <si>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</si>
  <si>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</si>
  <si>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</si>
  <si>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</si>
  <si>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</si>
  <si>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</si>
  <si>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</si>
  <si>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</si>
  <si>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</si>
  <si>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</si>
  <si>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</si>
  <si>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</si>
  <si>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</si>
  <si>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</si>
  <si>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</si>
  <si>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</si>
  <si>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</si>
  <si>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</si>
  <si>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</si>
  <si>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</si>
  <si>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</si>
  <si>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</si>
  <si>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</si>
  <si>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</si>
  <si>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</si>
  <si>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</si>
  <si>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</si>
  <si>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</si>
  <si>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</si>
  <si>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</si>
  <si>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</si>
  <si>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</si>
  <si>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</si>
  <si>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</si>
  <si>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</si>
  <si>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</si>
  <si>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</si>
  <si>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</si>
  <si>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</si>
  <si>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</si>
  <si>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</si>
  <si>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</si>
  <si>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</si>
  <si>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</si>
  <si>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</si>
  <si>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</si>
  <si>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</si>
  <si>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</si>
  <si>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</si>
  <si>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</si>
  <si>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</si>
  <si>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</si>
  <si>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</si>
  <si>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</si>
  <si>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</si>
  <si>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</si>
  <si>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</si>
  <si>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</si>
  <si>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</si>
  <si>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</si>
  <si>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</si>
  <si>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</si>
  <si>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</si>
  <si>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</si>
  <si>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</si>
  <si>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</si>
  <si>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</si>
  <si>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</si>
  <si>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</si>
  <si>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</si>
  <si>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</si>
  <si>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</si>
  <si>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</si>
  <si>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</si>
  <si>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</si>
  <si>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</si>
  <si>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</si>
  <si>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</si>
  <si>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</si>
  <si>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</si>
  <si>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</si>
  <si>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</si>
  <si>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</si>
  <si>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</si>
  <si>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</si>
  <si>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</si>
  <si>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</si>
  <si>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</si>
  <si>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</si>
  <si>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</si>
  <si>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</si>
  <si>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</si>
  <si>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</si>
  <si>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</si>
  <si>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</si>
  <si>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</si>
  <si>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</si>
  <si>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</si>
  <si>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</si>
  <si>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</si>
  <si>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</si>
  <si>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</si>
  <si>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</si>
  <si>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</si>
  <si>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</si>
  <si>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</si>
  <si>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</si>
  <si>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</si>
  <si>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</si>
  <si>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</si>
  <si>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</si>
  <si>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</si>
  <si>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</si>
  <si>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</si>
  <si>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</si>
  <si>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</si>
  <si>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</si>
  <si>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</si>
  <si>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</si>
  <si>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</si>
  <si>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</si>
  <si>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</si>
  <si>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</si>
  <si>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</si>
  <si>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</si>
  <si>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</si>
  <si>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</si>
  <si>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</si>
  <si>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</si>
  <si>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</si>
  <si>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</si>
  <si>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</si>
  <si>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</si>
  <si>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</si>
  <si>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</si>
  <si>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</si>
  <si>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</si>
  <si>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</si>
  <si>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</si>
  <si>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</si>
  <si>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</si>
  <si>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</si>
  <si>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</si>
  <si>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</si>
  <si>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</si>
  <si>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</si>
  <si>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</si>
  <si>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</si>
  <si>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</si>
  <si>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</si>
  <si>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</si>
  <si>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</si>
  <si>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</si>
  <si>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</si>
  <si>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</si>
  <si>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</si>
  <si>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</si>
  <si>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</si>
  <si>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</si>
  <si>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</si>
  <si>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</si>
  <si>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</si>
  <si>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</si>
  <si>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</si>
  <si>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</si>
  <si>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</si>
  <si>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</si>
  <si>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</si>
  <si>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</si>
  <si>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</si>
  <si>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</si>
  <si>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</si>
  <si>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</si>
  <si>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</si>
  <si>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</si>
  <si>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</si>
  <si>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</si>
  <si>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</si>
  <si>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</si>
  <si>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</si>
  <si>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</si>
  <si>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</si>
  <si>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</si>
  <si>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</si>
  <si>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</si>
  <si>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</si>
  <si>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</si>
  <si>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</si>
  <si>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</si>
  <si>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</si>
  <si>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</si>
  <si>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</si>
  <si>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</si>
  <si>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</si>
  <si>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</si>
  <si>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</si>
  <si>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</si>
  <si>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</si>
  <si>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</si>
  <si>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</si>
  <si>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</si>
  <si>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</si>
  <si>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</si>
  <si>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</si>
  <si>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</si>
  <si>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</si>
  <si>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</si>
  <si>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</si>
  <si>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</si>
  <si>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</si>
  <si>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</si>
  <si>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</si>
  <si>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</si>
  <si>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</si>
  <si>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</si>
  <si>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</si>
  <si>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</si>
  <si>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</si>
  <si>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</si>
  <si>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</si>
  <si>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</si>
  <si>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</si>
  <si>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</si>
  <si>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</si>
  <si>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</si>
  <si>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</si>
  <si>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</si>
  <si>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</si>
  <si>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</si>
  <si>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</si>
  <si>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</si>
  <si>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</si>
  <si>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</si>
  <si>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</si>
  <si>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</si>
  <si>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</si>
  <si>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</si>
  <si>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</si>
  <si>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</si>
  <si>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</si>
  <si>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</si>
  <si>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</si>
  <si>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</si>
  <si>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</si>
  <si>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</si>
  <si>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</si>
  <si>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</si>
  <si>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</si>
  <si>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</si>
  <si>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</si>
  <si>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</si>
  <si>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</si>
  <si>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</si>
  <si>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</si>
  <si>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</si>
  <si>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</si>
  <si>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</si>
  <si>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</si>
  <si>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</si>
  <si>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</si>
  <si>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</si>
  <si>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</si>
  <si>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</si>
  <si>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</si>
  <si>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</si>
  <si>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</si>
  <si>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</si>
  <si>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</si>
  <si>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</si>
  <si>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</si>
  <si>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</si>
  <si>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</si>
  <si>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</si>
  <si>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</si>
  <si>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</si>
  <si>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</si>
  <si>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</si>
  <si>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</si>
  <si>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</si>
  <si>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</si>
  <si>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</si>
  <si>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</si>
  <si>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</si>
  <si>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</si>
  <si>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</si>
  <si>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</si>
  <si>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</si>
  <si>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</si>
  <si>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</si>
  <si>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</si>
  <si>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</si>
  <si>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</si>
  <si>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</si>
  <si>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</si>
  <si>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</si>
  <si>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</si>
  <si>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</si>
  <si>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</si>
  <si>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</si>
  <si>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</si>
  <si>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</si>
  <si>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</si>
  <si>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</si>
  <si>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</si>
  <si>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</si>
  <si>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</si>
  <si>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</si>
  <si>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</si>
  <si>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</si>
  <si>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</si>
  <si>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</si>
  <si>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</si>
  <si>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</si>
  <si>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</si>
  <si>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</si>
  <si>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</si>
  <si>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</si>
  <si>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</si>
  <si>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</si>
  <si>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</si>
  <si>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</si>
  <si>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</si>
  <si>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</si>
  <si>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</si>
  <si>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</si>
  <si>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</si>
  <si>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</si>
  <si>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</si>
  <si>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</si>
  <si>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</si>
  <si>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</si>
  <si>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</si>
  <si>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</si>
  <si>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</si>
  <si>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</si>
  <si>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</si>
  <si>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</si>
  <si>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</si>
  <si>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</si>
  <si>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</si>
  <si>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</si>
  <si>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</si>
  <si>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</si>
  <si>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</si>
  <si>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</si>
  <si>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</si>
  <si>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</si>
  <si>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</si>
  <si>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</si>
  <si>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</si>
  <si>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</si>
  <si>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</si>
  <si>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</si>
  <si>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</si>
  <si>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</si>
  <si>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</si>
  <si>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</si>
  <si>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</si>
  <si>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</si>
  <si>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</si>
  <si>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</si>
  <si>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</si>
  <si>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</si>
  <si>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</si>
  <si>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</si>
  <si>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</si>
  <si>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</si>
  <si>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</si>
  <si>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</si>
  <si>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</si>
  <si>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</si>
  <si>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</si>
  <si>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</si>
  <si>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</si>
  <si>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</si>
  <si>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</si>
  <si>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</si>
  <si>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</si>
  <si>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</si>
  <si>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</si>
  <si>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</si>
  <si>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</si>
  <si>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</si>
  <si>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</si>
  <si>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</si>
  <si>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</si>
  <si>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</si>
  <si>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</si>
  <si>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</si>
  <si>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</si>
  <si>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</si>
  <si>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</si>
  <si>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</si>
  <si>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</si>
  <si>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</si>
  <si>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</si>
  <si>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</si>
  <si>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</si>
  <si>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</si>
  <si>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</si>
  <si>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</si>
  <si>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</si>
  <si>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</si>
  <si>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</si>
  <si>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</si>
  <si>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</si>
  <si>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</si>
  <si>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</si>
  <si>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</si>
  <si>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</si>
  <si>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</si>
  <si>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</si>
  <si>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</si>
  <si>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</si>
  <si>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</si>
  <si>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</si>
  <si>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</si>
  <si>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</si>
  <si>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</si>
  <si>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</si>
  <si>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</si>
  <si>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</si>
  <si>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</si>
  <si>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</si>
  <si>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</si>
  <si>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</si>
  <si>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</si>
  <si>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</si>
  <si>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</si>
  <si>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</si>
  <si>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</si>
  <si>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</si>
  <si>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</si>
  <si>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</si>
  <si>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</si>
  <si>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</si>
  <si>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</si>
  <si>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</si>
  <si>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</si>
  <si>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</si>
  <si>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</si>
  <si>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</si>
  <si>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</si>
  <si>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</si>
  <si>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</si>
  <si>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</si>
  <si>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</si>
  <si>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</si>
  <si>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</si>
  <si>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</si>
  <si>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</si>
  <si>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</si>
  <si>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</si>
  <si>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</si>
  <si>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</si>
  <si>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</si>
  <si>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</si>
  <si>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</si>
  <si>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</si>
  <si>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</si>
  <si>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</si>
  <si>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</si>
  <si>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</si>
  <si>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</si>
  <si>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</si>
  <si>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</si>
  <si>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</si>
  <si>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</si>
  <si>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</si>
  <si>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</si>
  <si>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</si>
  <si>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</si>
  <si>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</si>
  <si>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</si>
  <si>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</si>
  <si>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</si>
  <si>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</si>
  <si>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</si>
  <si>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</si>
  <si>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</si>
  <si>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</si>
  <si>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</si>
  <si>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</si>
  <si>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</si>
  <si>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</si>
  <si>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</si>
  <si>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</si>
  <si>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</si>
  <si>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</si>
  <si>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</si>
  <si>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</si>
  <si>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</si>
  <si>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</si>
  <si>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</si>
  <si>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</si>
  <si>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</si>
  <si>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</si>
  <si>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</si>
  <si>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</si>
  <si>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</si>
  <si>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</si>
  <si>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</si>
  <si>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</si>
  <si>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</si>
  <si>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</si>
  <si>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</si>
  <si>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</si>
  <si>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</si>
  <si>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</si>
  <si>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</si>
  <si>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</si>
  <si>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</si>
  <si>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</si>
  <si>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</si>
  <si>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</si>
  <si>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</si>
  <si>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</si>
  <si>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</si>
  <si>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</si>
  <si>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</si>
  <si>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</si>
  <si>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</si>
  <si>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</si>
  <si>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</si>
  <si>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</si>
  <si>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</si>
  <si>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</si>
  <si>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</si>
  <si>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</si>
  <si>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</si>
  <si>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</si>
  <si>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</si>
  <si>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</si>
  <si>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</si>
  <si>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</si>
  <si>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</si>
  <si>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</si>
  <si>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</si>
  <si>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</si>
  <si>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</si>
  <si>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</si>
  <si>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</si>
  <si>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</si>
  <si>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</si>
  <si>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</si>
  <si>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</si>
  <si>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</si>
  <si>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</si>
  <si>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</si>
  <si>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</si>
  <si>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</si>
  <si>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</si>
  <si>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</si>
  <si>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</si>
  <si>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</si>
  <si>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</si>
  <si>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</si>
  <si>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</si>
  <si>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</si>
  <si>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</si>
  <si>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</si>
  <si>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</si>
  <si>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</si>
  <si>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</si>
  <si>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</si>
  <si>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</si>
  <si>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</si>
  <si>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</si>
  <si>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</si>
  <si>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</si>
  <si>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</si>
  <si>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</si>
  <si>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</si>
  <si>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</si>
  <si>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</si>
  <si>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</si>
  <si>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</si>
  <si>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</si>
  <si>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</si>
  <si>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</si>
  <si>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</si>
  <si>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</si>
  <si>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</si>
  <si>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</si>
  <si>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</si>
  <si>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</si>
  <si>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</si>
  <si>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</si>
  <si>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</si>
  <si>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</si>
  <si>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</si>
  <si>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</si>
  <si>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</si>
  <si>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</si>
  <si>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</si>
  <si>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</si>
  <si>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</si>
  <si>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</si>
  <si>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</si>
  <si>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</si>
  <si>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</si>
  <si>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</si>
  <si>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</si>
  <si>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</si>
  <si>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</si>
  <si>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</si>
  <si>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</si>
  <si>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</si>
  <si>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</si>
  <si>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</si>
  <si>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</si>
  <si>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</si>
  <si>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</si>
  <si>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</si>
  <si>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</si>
  <si>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</si>
  <si>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</si>
  <si>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</si>
  <si>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</si>
  <si>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</si>
  <si>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</si>
  <si>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</si>
  <si>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</si>
  <si>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</si>
  <si>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</si>
  <si>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</si>
  <si>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</si>
  <si>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</si>
  <si>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</si>
  <si>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</si>
  <si>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</si>
  <si>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</si>
  <si>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</si>
  <si>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</si>
  <si>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</si>
  <si>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</si>
  <si>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</si>
  <si>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</si>
  <si>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</si>
  <si>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</si>
  <si>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</si>
  <si>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</si>
  <si>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</si>
  <si>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</si>
  <si>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</si>
  <si>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</si>
  <si>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</si>
  <si>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</si>
  <si>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</si>
  <si>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</si>
  <si>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</si>
  <si>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</si>
  <si>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</si>
  <si>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</si>
  <si>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</si>
  <si>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</si>
  <si>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</si>
  <si>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</si>
  <si>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</si>
  <si>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</si>
  <si>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</si>
  <si>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</si>
  <si>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</si>
  <si>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</si>
  <si>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</si>
  <si>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</si>
  <si>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</si>
  <si>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</si>
  <si>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</si>
  <si>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</si>
  <si>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</si>
  <si>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</si>
  <si>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</si>
  <si>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</si>
  <si>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</si>
  <si>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</si>
  <si>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</si>
  <si>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</si>
  <si>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</si>
  <si>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</si>
  <si>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</si>
  <si>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</si>
  <si>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</si>
  <si>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</si>
  <si>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</si>
  <si>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</si>
  <si>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</si>
  <si>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</si>
  <si>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</si>
  <si>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</si>
  <si>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</si>
  <si>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</si>
  <si>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</si>
  <si>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</si>
  <si>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</si>
  <si>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</si>
  <si>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</si>
  <si>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</si>
  <si>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</si>
  <si>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</si>
  <si>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</si>
  <si>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</si>
  <si>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</si>
  <si>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</si>
  <si>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</si>
  <si>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</si>
  <si>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</si>
  <si>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</si>
  <si>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</si>
  <si>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</si>
  <si>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</si>
  <si>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</si>
  <si>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</si>
  <si>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</si>
  <si>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</si>
  <si>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</si>
  <si>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</si>
  <si>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</si>
  <si>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</si>
  <si>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</si>
  <si>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</si>
  <si>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</si>
  <si>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</si>
  <si>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</si>
  <si>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</si>
  <si>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</si>
  <si>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</si>
  <si>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</si>
  <si>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</si>
  <si>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</si>
  <si>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</si>
  <si>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</si>
  <si>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</si>
  <si>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</si>
  <si>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</si>
  <si>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</si>
  <si>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</si>
  <si>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</si>
  <si>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</si>
  <si>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</si>
  <si>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</si>
  <si>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</si>
  <si>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</si>
  <si>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</si>
  <si>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</si>
  <si>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</si>
  <si>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</si>
  <si>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</si>
  <si>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</si>
  <si>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</si>
  <si>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</si>
  <si>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</si>
  <si>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</si>
  <si>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</si>
  <si>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</si>
  <si>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</si>
  <si>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</si>
  <si>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</si>
  <si>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</si>
  <si>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</si>
  <si>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</si>
  <si>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</si>
  <si>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</si>
  <si>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</si>
  <si>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</si>
  <si>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</si>
  <si>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</si>
  <si>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</si>
  <si>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</si>
  <si>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</si>
  <si>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</si>
  <si>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</si>
  <si>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</si>
  <si>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</si>
  <si>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</si>
  <si>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</si>
  <si>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</si>
  <si>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</si>
  <si>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</si>
  <si>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</si>
  <si>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</si>
  <si>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</si>
  <si>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</si>
  <si>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</si>
  <si>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</si>
  <si>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</si>
  <si>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</si>
  <si>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</si>
  <si>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</si>
  <si>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</si>
  <si>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</si>
  <si>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</si>
  <si>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</si>
  <si>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</si>
  <si>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</si>
  <si>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</si>
  <si>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</si>
  <si>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</si>
  <si>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</si>
  <si>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</si>
  <si>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</si>
  <si>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</si>
  <si>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</si>
  <si>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</si>
  <si>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</si>
  <si>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</si>
  <si>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</si>
  <si>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</si>
  <si>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</si>
  <si>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</si>
  <si>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</si>
  <si>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</si>
  <si>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</si>
  <si>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</si>
  <si>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</si>
  <si>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</si>
  <si>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</si>
  <si>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</si>
  <si>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</si>
  <si>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</si>
  <si>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</si>
  <si>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</si>
  <si>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</si>
  <si>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</si>
  <si>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</si>
  <si>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</si>
  <si>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</si>
  <si>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</si>
  <si>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</si>
  <si>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</si>
  <si>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</si>
  <si>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</si>
  <si>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</si>
  <si>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</si>
  <si>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</si>
  <si>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</si>
  <si>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</si>
  <si>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</si>
  <si>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</si>
  <si>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</si>
  <si>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</si>
  <si>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</si>
  <si>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</si>
  <si>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</si>
  <si>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</si>
  <si>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</si>
  <si>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</si>
  <si>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</si>
  <si>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</si>
  <si>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</si>
  <si>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</si>
  <si>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</si>
  <si>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</si>
  <si>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</si>
  <si>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</si>
  <si>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</si>
  <si>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</si>
  <si>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</si>
  <si>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</si>
  <si>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</si>
  <si>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</si>
  <si>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</si>
  <si>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</si>
  <si>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</si>
  <si>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</si>
  <si>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</si>
  <si>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</si>
  <si>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</si>
  <si>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</si>
  <si>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</si>
  <si>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</si>
  <si>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</si>
  <si>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</si>
  <si>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</si>
  <si>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</si>
  <si>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</si>
  <si>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</si>
  <si>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</si>
  <si>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</si>
  <si>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</si>
  <si>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</si>
  <si>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</si>
  <si>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</si>
  <si>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</si>
  <si>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</si>
  <si>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</si>
  <si>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</si>
  <si>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</si>
  <si>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</si>
  <si>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</si>
  <si>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</si>
  <si>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</si>
  <si>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</si>
  <si>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</si>
  <si>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</si>
  <si>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</si>
  <si>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</si>
  <si>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</si>
  <si>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</si>
  <si>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</si>
  <si>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</si>
  <si>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</si>
  <si>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</si>
  <si>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</si>
  <si>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</si>
  <si>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</si>
  <si>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</si>
  <si>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</si>
  <si>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</si>
  <si>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</si>
  <si>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</si>
  <si>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</si>
  <si>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</si>
  <si>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</si>
  <si>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</si>
  <si>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</si>
  <si>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</si>
  <si>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</si>
  <si>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</si>
  <si>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</si>
  <si>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</si>
  <si>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</si>
  <si>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</si>
  <si>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</si>
  <si>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</si>
  <si>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</si>
  <si>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</si>
  <si>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</si>
  <si>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</si>
  <si>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</si>
  <si>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</si>
  <si>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</si>
  <si>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</si>
  <si>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</si>
  <si>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</si>
  <si>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</si>
  <si>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</si>
  <si>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</si>
  <si>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</si>
  <si>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</si>
  <si>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</si>
  <si>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</si>
  <si>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</si>
  <si>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</si>
  <si>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</si>
  <si>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</si>
  <si>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</si>
  <si>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</si>
  <si>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</si>
  <si>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</si>
  <si>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</si>
  <si>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</si>
  <si>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</si>
  <si>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</si>
  <si>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</si>
  <si>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</si>
  <si>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</si>
  <si>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</si>
  <si>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</si>
  <si>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</si>
  <si>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</si>
  <si>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</si>
  <si>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</si>
  <si>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</si>
  <si>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</si>
  <si>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</si>
  <si>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</si>
  <si>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</si>
  <si>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</si>
  <si>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</si>
  <si>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</si>
  <si>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</si>
  <si>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</si>
  <si>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</si>
  <si>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</si>
  <si>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</si>
  <si>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</si>
  <si>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</si>
  <si>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</si>
  <si>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</si>
  <si>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</si>
  <si>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</si>
  <si>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</si>
  <si>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</si>
  <si>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</si>
  <si>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</si>
  <si>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</si>
  <si>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</si>
  <si>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</si>
  <si>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</si>
  <si>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</si>
  <si>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</si>
  <si>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</si>
  <si>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</si>
  <si>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</si>
  <si>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</si>
  <si>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</si>
  <si>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</si>
  <si>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</si>
  <si>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</si>
  <si>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</si>
  <si>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</si>
  <si>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</si>
  <si>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</si>
  <si>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</si>
  <si>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</si>
  <si>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</si>
  <si>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</si>
  <si>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</si>
  <si>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</si>
  <si>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</si>
  <si>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</si>
  <si>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</si>
  <si>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</si>
  <si>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</si>
  <si>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</si>
  <si>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</si>
  <si>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</si>
  <si>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</si>
  <si>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</si>
  <si>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</si>
  <si>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</si>
  <si>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</si>
  <si>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</si>
  <si>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</si>
  <si>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</si>
  <si>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</si>
  <si>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</si>
  <si>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</si>
  <si>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</si>
  <si>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</si>
  <si>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</si>
  <si>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</si>
  <si>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</si>
  <si>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</si>
  <si>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</si>
  <si>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</si>
  <si>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</si>
  <si>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</si>
  <si>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</si>
  <si>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</si>
  <si>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</si>
  <si>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</si>
  <si>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</si>
  <si>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</si>
  <si>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</si>
  <si>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</si>
  <si>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</si>
  <si>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</si>
  <si>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</si>
  <si>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</si>
  <si>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</si>
  <si>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</si>
  <si>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</si>
  <si>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</si>
  <si>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</si>
  <si>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</si>
  <si>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</si>
  <si>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</si>
  <si>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</si>
  <si>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</si>
  <si>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</si>
  <si>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</si>
  <si>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</si>
  <si>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</si>
  <si>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</si>
  <si>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</si>
  <si>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</si>
  <si>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</si>
  <si>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</si>
  <si>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</si>
  <si>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</si>
  <si>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</si>
  <si>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</si>
  <si>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</si>
  <si>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</si>
  <si>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</si>
  <si>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</si>
  <si>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</si>
  <si>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</si>
  <si>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</si>
  <si>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</si>
  <si>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</si>
  <si>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</si>
  <si>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</si>
  <si>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</si>
  <si>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</si>
  <si>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</si>
  <si>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</si>
  <si>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</si>
  <si>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</si>
  <si>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</si>
  <si>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</si>
  <si>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</si>
  <si>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</si>
  <si>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</si>
  <si>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</si>
  <si>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</si>
  <si>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</si>
  <si>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</si>
  <si>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</si>
  <si>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</si>
  <si>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</si>
  <si>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</si>
  <si>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</si>
  <si>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</si>
  <si>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</si>
  <si>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</si>
  <si>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</si>
  <si>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</si>
  <si>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</si>
  <si>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</si>
  <si>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</si>
  <si>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</si>
  <si>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</si>
  <si>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</si>
  <si>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</si>
  <si>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</si>
  <si>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</si>
  <si>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</si>
  <si>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</si>
  <si>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</si>
  <si>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</si>
  <si>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</si>
  <si>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</si>
  <si>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</si>
  <si>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</si>
  <si>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</si>
  <si>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</si>
  <si>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</si>
  <si>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</si>
  <si>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</si>
  <si>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</si>
  <si>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</si>
  <si>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</si>
  <si>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</si>
  <si>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</si>
  <si>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</si>
  <si>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</si>
  <si>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</si>
  <si>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</si>
  <si>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</si>
  <si>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</si>
  <si>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</si>
  <si>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</si>
  <si>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</si>
  <si>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</si>
  <si>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</si>
  <si>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</si>
  <si>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</si>
  <si>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</si>
  <si>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</si>
  <si>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</si>
  <si>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</si>
  <si>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</si>
  <si>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</si>
  <si>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</si>
  <si>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</si>
  <si>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</si>
  <si>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</si>
  <si>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</si>
  <si>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</si>
  <si>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</si>
  <si>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</si>
  <si>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</si>
  <si>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</si>
  <si>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</si>
  <si>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</si>
  <si>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</si>
  <si>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</si>
  <si>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</si>
  <si>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</si>
  <si>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</si>
  <si>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</si>
  <si>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</si>
  <si>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</si>
  <si>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</si>
  <si>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</si>
  <si>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</si>
  <si>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</si>
  <si>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</si>
  <si>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</si>
  <si>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</si>
  <si>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</si>
  <si>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</si>
  <si>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</si>
  <si>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</si>
  <si>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</si>
  <si>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</si>
  <si>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</si>
  <si>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</si>
  <si>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</si>
  <si>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</si>
  <si>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</si>
  <si>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</si>
  <si>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</si>
  <si>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</si>
  <si>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</si>
  <si>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</si>
  <si>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</si>
  <si>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</si>
  <si>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</si>
  <si>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</si>
  <si>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</si>
  <si>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</si>
  <si>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</si>
  <si>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</si>
  <si>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</si>
  <si>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</si>
  <si>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</si>
  <si>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</si>
  <si>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</si>
  <si>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</si>
  <si>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</si>
  <si>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</si>
  <si>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</si>
  <si>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</si>
  <si>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</si>
  <si>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</si>
  <si>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</si>
  <si>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</si>
  <si>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</si>
  <si>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</si>
  <si>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</si>
  <si>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</si>
  <si>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</si>
  <si>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</si>
  <si>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</si>
  <si>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</si>
  <si>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</si>
  <si>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</si>
  <si>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</si>
  <si>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</si>
  <si>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</si>
  <si>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</si>
  <si>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</si>
  <si>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</si>
  <si>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</si>
  <si>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</si>
  <si>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</si>
  <si>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</si>
  <si>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</si>
  <si>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</si>
  <si>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</si>
  <si>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</si>
  <si>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</si>
  <si>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</si>
  <si>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</si>
  <si>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</si>
  <si>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</si>
  <si>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</si>
  <si>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</si>
  <si>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</si>
  <si>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</si>
  <si>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</si>
  <si>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</si>
  <si>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</si>
  <si>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</si>
  <si>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</si>
  <si>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</si>
  <si>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</si>
  <si>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</si>
  <si>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</si>
  <si>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</si>
  <si>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</si>
  <si>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</si>
  <si>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</si>
  <si>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</si>
  <si>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</si>
  <si>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</si>
  <si>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</si>
  <si>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</si>
  <si>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</si>
  <si>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</si>
  <si>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</si>
  <si>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</si>
  <si>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</si>
  <si>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</si>
  <si>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</si>
  <si>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</si>
  <si>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</si>
  <si>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</si>
  <si>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</si>
  <si>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</si>
  <si>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</si>
  <si>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</si>
  <si>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</si>
  <si>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</si>
  <si>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</si>
  <si>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</si>
  <si>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</si>
  <si>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</si>
  <si>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</si>
  <si>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</si>
  <si>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</si>
  <si>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</si>
  <si>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</si>
  <si>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</si>
  <si>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</si>
  <si>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</si>
  <si>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</si>
  <si>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</si>
  <si>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</si>
  <si>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</si>
  <si>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</si>
  <si>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</si>
  <si>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</si>
  <si>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</si>
  <si>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</si>
  <si>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</si>
  <si>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</si>
  <si>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</si>
  <si>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</si>
  <si>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</si>
  <si>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</si>
  <si>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</si>
  <si>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</si>
  <si>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</si>
  <si>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</si>
  <si>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</si>
  <si>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</si>
  <si>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</si>
  <si>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</si>
  <si>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</si>
  <si>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</si>
  <si>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</si>
  <si>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</si>
  <si>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</si>
  <si>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</si>
  <si>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</si>
  <si>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</si>
  <si>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</si>
  <si>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</si>
  <si>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</si>
  <si>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</si>
  <si>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</si>
  <si>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</si>
  <si>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</si>
  <si>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</si>
  <si>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</si>
  <si>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</si>
  <si>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</si>
  <si>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</si>
  <si>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</si>
  <si>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</si>
  <si>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</si>
  <si>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</si>
  <si>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</si>
  <si>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</si>
  <si>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</si>
  <si>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</si>
  <si>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</si>
  <si>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</si>
  <si>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</si>
  <si>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</si>
  <si>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</si>
  <si>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</si>
  <si>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</si>
  <si>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</si>
  <si>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</si>
  <si>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</si>
  <si>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</si>
  <si>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</si>
  <si>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</si>
  <si>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</si>
  <si>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</si>
  <si>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</si>
  <si>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</si>
  <si>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</si>
  <si>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</si>
  <si>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</si>
  <si>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</si>
  <si>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</si>
  <si>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</si>
  <si>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</si>
  <si>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</si>
  <si>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</si>
  <si>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</si>
  <si>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</si>
  <si>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</si>
  <si>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</si>
  <si>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</si>
  <si>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</si>
  <si>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</si>
  <si>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</si>
  <si>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</si>
  <si>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</si>
  <si>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</si>
  <si>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</si>
  <si>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</si>
  <si>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</si>
  <si>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</si>
  <si>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</si>
  <si>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</si>
  <si>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</si>
  <si>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</si>
  <si>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</si>
  <si>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</si>
  <si>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</si>
  <si>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</si>
  <si>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</si>
  <si>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</si>
  <si>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</si>
  <si>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</si>
  <si>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</si>
  <si>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</si>
  <si>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</si>
  <si>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</si>
  <si>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</si>
  <si>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</si>
  <si>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</si>
  <si>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</si>
  <si>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</si>
  <si>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</si>
  <si>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</si>
  <si>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</si>
  <si>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</si>
  <si>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</si>
  <si>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</si>
  <si>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</si>
  <si>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</si>
  <si>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</si>
  <si>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</si>
  <si>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</si>
  <si>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</si>
  <si>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</si>
  <si>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</si>
  <si>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</si>
  <si>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</si>
  <si>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</si>
  <si>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</si>
  <si>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</si>
  <si>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</si>
  <si>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</si>
  <si>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</si>
  <si>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</si>
  <si>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</si>
  <si>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</si>
  <si>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</si>
  <si>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</si>
  <si>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</si>
  <si>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</si>
  <si>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</si>
  <si>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</si>
  <si>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</si>
  <si>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</si>
  <si>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</si>
  <si>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</si>
  <si>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</si>
  <si>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</si>
  <si>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</si>
  <si>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</si>
  <si>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</si>
  <si>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</si>
  <si>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</si>
  <si>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</si>
  <si>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</si>
  <si>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</si>
  <si>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</si>
  <si>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</si>
  <si>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</si>
  <si>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</si>
  <si>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</si>
  <si>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</si>
  <si>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</si>
  <si>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</si>
  <si>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</si>
  <si>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</si>
  <si>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</si>
  <si>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</si>
  <si>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</si>
  <si>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</si>
  <si>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</si>
  <si>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</si>
  <si>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</si>
  <si>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</si>
  <si>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</si>
  <si>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</si>
  <si>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</si>
  <si>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</si>
  <si>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</si>
  <si>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</si>
  <si>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</si>
  <si>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</si>
  <si>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</si>
  <si>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</si>
  <si>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</si>
  <si>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</si>
  <si>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</si>
  <si>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</si>
  <si>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</si>
  <si>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</si>
  <si>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</si>
  <si>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</si>
  <si>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</si>
  <si>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</si>
  <si>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</si>
  <si>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</si>
  <si>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</si>
  <si>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</si>
  <si>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</si>
  <si>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</si>
  <si>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</si>
  <si>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</si>
  <si>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</si>
  <si>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</si>
  <si>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</si>
  <si>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</si>
  <si>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</si>
  <si>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</si>
  <si>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</si>
  <si>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</si>
  <si>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</si>
  <si>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</si>
  <si>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</si>
  <si>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</si>
  <si>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</si>
  <si>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</si>
  <si>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</si>
  <si>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</si>
  <si>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</si>
  <si>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</si>
  <si>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</si>
  <si>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</si>
  <si>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</si>
  <si>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</si>
  <si>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</si>
  <si>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</si>
  <si>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</si>
  <si>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</si>
  <si>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</si>
  <si>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</si>
  <si>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</si>
  <si>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</si>
  <si>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</si>
  <si>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</si>
  <si>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</si>
  <si>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</si>
  <si>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</si>
  <si>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</si>
  <si>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</si>
  <si>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</si>
  <si>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</si>
  <si>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</si>
  <si>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</si>
  <si>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</si>
  <si>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</si>
  <si>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</si>
  <si>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</si>
  <si>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</si>
  <si>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</si>
  <si>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</si>
  <si>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</si>
  <si>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</si>
  <si>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</si>
  <si>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</si>
  <si>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</si>
  <si>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</si>
  <si>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</si>
  <si>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</si>
  <si>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</si>
  <si>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</si>
  <si>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</si>
  <si>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</si>
  <si>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</si>
  <si>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</si>
  <si>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</si>
  <si>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</si>
  <si>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</si>
  <si>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</si>
  <si>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</si>
  <si>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</si>
  <si>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</si>
  <si>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</si>
  <si>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</si>
  <si>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</si>
  <si>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</si>
  <si>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</si>
  <si>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</si>
  <si>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</si>
  <si>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</si>
  <si>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</si>
  <si>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</si>
  <si>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</si>
  <si>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</si>
  <si>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</si>
  <si>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</si>
  <si>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</si>
  <si>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</si>
  <si>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</si>
  <si>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</si>
  <si>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</si>
  <si>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</si>
  <si>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</si>
  <si>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</si>
  <si>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</si>
  <si>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</si>
  <si>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</si>
  <si>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</si>
  <si>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</si>
  <si>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</si>
  <si>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</si>
  <si>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</si>
  <si>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</si>
  <si>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</si>
  <si>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</si>
  <si>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</si>
  <si>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</si>
  <si>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</si>
  <si>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</si>
  <si>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</si>
  <si>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</si>
  <si>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</si>
  <si>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</si>
  <si>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</si>
  <si>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</si>
  <si>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</si>
  <si>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</si>
  <si>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</si>
  <si>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</si>
  <si>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</si>
  <si>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</si>
  <si>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</si>
  <si>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</si>
  <si>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</si>
  <si>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</si>
  <si>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</si>
  <si>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</si>
  <si>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</si>
  <si>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</si>
  <si>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</si>
  <si>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</si>
  <si>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</si>
  <si>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</si>
  <si>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</si>
  <si>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</si>
  <si>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</si>
  <si>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</si>
  <si>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</si>
  <si>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</si>
  <si>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</si>
  <si>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</si>
  <si>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</si>
  <si>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</si>
  <si>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</si>
  <si>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</si>
  <si>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</si>
  <si>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</si>
  <si>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</si>
  <si>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</si>
  <si>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</si>
  <si>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</si>
  <si>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</si>
  <si>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</si>
  <si>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</si>
  <si>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</si>
  <si>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</si>
  <si>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</si>
  <si>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</si>
  <si>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</si>
  <si>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</si>
  <si>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</si>
  <si>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</si>
  <si>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</si>
  <si>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</si>
  <si>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</si>
  <si>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</si>
  <si>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</si>
  <si>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</si>
  <si>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</si>
  <si>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</si>
  <si>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</si>
  <si>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</si>
  <si>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</si>
  <si>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</si>
  <si>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</si>
  <si>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</si>
  <si>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</si>
  <si>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</si>
  <si>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</si>
  <si>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</si>
  <si>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</si>
  <si>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</si>
  <si>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</si>
  <si>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</si>
  <si>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</si>
  <si>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</si>
  <si>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</si>
  <si>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</si>
  <si>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</si>
  <si>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</si>
  <si>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</si>
  <si>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</si>
  <si>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</si>
  <si>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</si>
  <si>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</si>
  <si>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</si>
  <si>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</si>
  <si>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</si>
  <si>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</si>
  <si>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</si>
  <si>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</si>
  <si>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</si>
  <si>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</si>
  <si>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</si>
  <si>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</si>
  <si>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</si>
  <si>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</si>
  <si>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</si>
  <si>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</si>
  <si>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</si>
  <si>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</si>
  <si>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</si>
  <si>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</si>
  <si>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</si>
  <si>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</si>
  <si>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</si>
  <si>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</si>
  <si>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</si>
  <si>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</si>
  <si>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</si>
  <si>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</si>
  <si>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</si>
  <si>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</si>
  <si>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</si>
  <si>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</si>
  <si>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</si>
  <si>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</si>
  <si>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</si>
  <si>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</si>
  <si>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</si>
  <si>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</si>
  <si>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</si>
  <si>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</si>
  <si>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</si>
  <si>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</si>
  <si>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</si>
  <si>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</si>
  <si>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</si>
  <si>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</si>
  <si>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</si>
  <si>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</si>
  <si>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</si>
  <si>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</si>
  <si>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</si>
  <si>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</si>
  <si>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</si>
  <si>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</si>
  <si>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</si>
  <si>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</si>
  <si>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</si>
  <si>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</si>
  <si>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</si>
  <si>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</si>
  <si>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</si>
  <si>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</si>
  <si>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</si>
  <si>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</si>
  <si>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</si>
  <si>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</si>
  <si>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</si>
  <si>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</si>
  <si>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</si>
  <si>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</si>
  <si>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</si>
  <si>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</si>
  <si>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</si>
  <si>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</si>
  <si>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</si>
  <si>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</si>
  <si>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</si>
  <si>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</si>
  <si>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</si>
  <si>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</si>
  <si>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</si>
  <si>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</si>
  <si>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</si>
  <si>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</si>
  <si>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</si>
  <si>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</si>
  <si>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</si>
  <si>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</si>
  <si>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</si>
  <si>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</si>
  <si>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</si>
  <si>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</si>
  <si>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</si>
  <si>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</si>
  <si>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</si>
  <si>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</si>
  <si>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</si>
  <si>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</si>
  <si>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</si>
  <si>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</si>
  <si>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</si>
  <si>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</si>
  <si>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</si>
  <si>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</si>
  <si>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</si>
  <si>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</si>
  <si>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</si>
  <si>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</si>
  <si>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</si>
  <si>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</si>
  <si>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</si>
  <si>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</si>
  <si>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</si>
  <si>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</si>
  <si>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</si>
  <si>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</si>
  <si>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</si>
  <si>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</si>
  <si>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</si>
  <si>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</si>
  <si>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</si>
  <si>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</si>
  <si>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</si>
  <si>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</si>
  <si>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</si>
  <si>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</si>
  <si>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</si>
  <si>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</si>
  <si>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</si>
  <si>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</si>
  <si>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</si>
  <si>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</si>
  <si>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</si>
  <si>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</si>
  <si>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</si>
  <si>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</si>
  <si>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</si>
  <si>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</si>
  <si>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</si>
  <si>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</si>
  <si>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</si>
  <si>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</si>
  <si>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</si>
  <si>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</si>
  <si>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</si>
  <si>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</si>
  <si>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</si>
  <si>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</si>
  <si>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</si>
  <si>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</si>
  <si>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</si>
  <si>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</si>
  <si>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</si>
  <si>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</si>
  <si>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</si>
  <si>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</si>
  <si>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</si>
  <si>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</si>
  <si>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</si>
  <si>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</si>
  <si>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</si>
  <si>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</si>
  <si>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</si>
  <si>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</si>
  <si>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</si>
  <si>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</si>
  <si>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</si>
  <si>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</si>
  <si>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</si>
  <si>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</si>
  <si>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</si>
  <si>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</si>
  <si>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</si>
  <si>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</si>
  <si>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</si>
  <si>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</si>
  <si>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</si>
  <si>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</si>
  <si>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</si>
  <si>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</si>
  <si>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</si>
  <si>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</si>
  <si>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</si>
  <si>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</si>
  <si>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</si>
  <si>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</si>
  <si>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</si>
  <si>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</si>
  <si>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</si>
  <si>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</si>
  <si>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</si>
  <si>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</si>
  <si>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</si>
  <si>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</si>
  <si>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</si>
  <si>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</si>
  <si>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</si>
  <si>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</si>
  <si>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</si>
  <si>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</si>
  <si>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</si>
  <si>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</si>
  <si>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</si>
  <si>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</si>
  <si>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</si>
  <si>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</si>
  <si>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</si>
  <si>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</si>
  <si>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</si>
  <si>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</si>
  <si>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</si>
  <si>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</si>
  <si>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</si>
  <si>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</si>
  <si>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</si>
  <si>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</si>
  <si>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</si>
  <si>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</si>
  <si>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</si>
  <si>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</si>
  <si>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</si>
  <si>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</si>
  <si>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</si>
  <si>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</si>
  <si>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</si>
  <si>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</si>
  <si>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</si>
  <si>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</si>
  <si>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</si>
  <si>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</si>
  <si>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</si>
  <si>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</si>
  <si>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</si>
  <si>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</si>
  <si>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</si>
  <si>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</si>
  <si>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</si>
  <si>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</si>
  <si>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</si>
  <si>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</si>
  <si>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</si>
  <si>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</si>
  <si>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</si>
  <si>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</si>
  <si>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</si>
  <si>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</si>
  <si>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</si>
  <si>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</si>
  <si>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</si>
  <si>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</si>
  <si>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</si>
  <si>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</si>
  <si>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</si>
  <si>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</si>
  <si>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</si>
  <si>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</si>
  <si>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</si>
  <si>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</si>
  <si>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</si>
  <si>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</si>
  <si>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</si>
  <si>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</si>
  <si>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</si>
  <si>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</si>
  <si>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</si>
  <si>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</si>
  <si>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</si>
  <si>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</si>
  <si>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</si>
  <si>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</si>
  <si>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</si>
  <si>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</si>
  <si>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</si>
  <si>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</si>
  <si>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</si>
  <si>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</si>
  <si>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</si>
  <si>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</si>
  <si>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</si>
  <si>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</si>
  <si>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</si>
  <si>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</si>
  <si>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</si>
  <si>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</si>
  <si>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</si>
  <si>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</si>
  <si>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</si>
  <si>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</si>
  <si>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</si>
  <si>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</si>
  <si>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</si>
  <si>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</si>
  <si>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</si>
  <si>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</si>
  <si>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</si>
  <si>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</si>
  <si>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</si>
  <si>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</si>
  <si>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</si>
  <si>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</si>
  <si>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</si>
  <si>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</si>
  <si>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</si>
  <si>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</si>
  <si>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</si>
  <si>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</si>
  <si>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</si>
  <si>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</si>
  <si>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</si>
  <si>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</si>
  <si>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</si>
  <si>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</si>
  <si>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</si>
  <si>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</si>
  <si>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</si>
  <si>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</si>
  <si>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</si>
  <si>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</si>
  <si>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</si>
  <si>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</si>
  <si>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</si>
  <si>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</si>
  <si>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</si>
  <si>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</si>
  <si>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</si>
  <si>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</si>
  <si>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</si>
  <si>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</si>
  <si>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</si>
  <si>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</si>
  <si>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</si>
  <si>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</si>
  <si>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</si>
  <si>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</si>
  <si>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</si>
  <si>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</si>
  <si>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</si>
  <si>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</si>
  <si>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</si>
  <si>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</si>
  <si>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</si>
  <si>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</si>
  <si>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</si>
  <si>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</si>
  <si>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</si>
  <si>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</si>
  <si>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</si>
  <si>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</si>
  <si>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</si>
  <si>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</si>
  <si>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</si>
  <si>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</si>
  <si>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</si>
  <si>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</si>
  <si>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</si>
  <si>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</si>
  <si>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</si>
  <si>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</si>
  <si>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</si>
  <si>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</si>
  <si>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</si>
  <si>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</si>
  <si>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</si>
  <si>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</si>
  <si>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</si>
  <si>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</si>
  <si>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</si>
  <si>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</si>
  <si>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</si>
  <si>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</si>
  <si>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</si>
  <si>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</si>
  <si>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</si>
  <si>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</si>
  <si>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</si>
  <si>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</si>
  <si>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</si>
  <si>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</si>
  <si>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</si>
  <si>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</si>
  <si>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</si>
  <si>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</si>
  <si>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</si>
  <si>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</si>
  <si>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</si>
  <si>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</si>
  <si>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</si>
  <si>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</si>
  <si>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</si>
  <si>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</si>
  <si>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</si>
  <si>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</si>
  <si>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</si>
  <si>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</si>
  <si>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</si>
  <si>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</si>
  <si>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</si>
  <si>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</si>
  <si>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</si>
  <si>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</si>
  <si>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</si>
  <si>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</si>
  <si>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</si>
  <si>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</si>
  <si>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</si>
  <si>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</si>
  <si>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</si>
  <si>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</si>
  <si>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</si>
  <si>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</si>
  <si>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</si>
  <si>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</si>
  <si>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</si>
  <si>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</si>
  <si>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</si>
  <si>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</si>
  <si>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</si>
  <si>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</si>
  <si>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</si>
  <si>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</si>
  <si>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</si>
  <si>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</si>
  <si>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</si>
  <si>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</si>
  <si>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</si>
  <si>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</si>
  <si>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</si>
  <si>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</si>
  <si>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</si>
  <si>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</si>
  <si>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</si>
  <si>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</si>
  <si>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</si>
  <si>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</si>
  <si>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</si>
  <si>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</si>
  <si>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</si>
  <si>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</si>
  <si>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</si>
  <si>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</si>
  <si>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</si>
  <si>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</si>
  <si>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</si>
  <si>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</si>
  <si>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</si>
  <si>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</si>
  <si>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</si>
  <si>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</si>
  <si>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</si>
  <si>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</si>
  <si>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</si>
  <si>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</si>
  <si>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</si>
  <si>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</si>
  <si>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</si>
  <si>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</si>
  <si>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</si>
  <si>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</si>
  <si>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</si>
  <si>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</si>
  <si>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</si>
  <si>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</si>
  <si>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</si>
  <si>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</si>
  <si>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</si>
  <si>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</si>
  <si>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</si>
  <si>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</si>
  <si>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</si>
  <si>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</si>
  <si>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</si>
  <si>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</si>
  <si>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</si>
  <si>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</si>
  <si>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</si>
  <si>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</si>
  <si>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</si>
  <si>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</si>
  <si>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</si>
  <si>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</si>
  <si>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</si>
  <si>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</si>
  <si>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</si>
  <si>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</si>
  <si>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</si>
  <si>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</si>
  <si>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</si>
  <si>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</si>
  <si>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</si>
  <si>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</si>
  <si>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</si>
  <si>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</si>
  <si>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</si>
  <si>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</si>
  <si>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</si>
  <si>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</si>
  <si>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</si>
  <si>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</si>
  <si>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</si>
  <si>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</si>
  <si>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</si>
  <si>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</si>
  <si>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</si>
  <si>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</si>
  <si>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</si>
  <si>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</si>
  <si>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</si>
  <si>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</si>
  <si>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</si>
  <si>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</si>
  <si>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</si>
  <si>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</si>
  <si>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</si>
  <si>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</si>
  <si>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</si>
  <si>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</si>
  <si>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</si>
  <si>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</si>
  <si>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</si>
  <si>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</si>
  <si>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</si>
  <si>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</si>
  <si>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</si>
  <si>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</si>
  <si>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</si>
  <si>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</si>
  <si>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</si>
  <si>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</si>
  <si>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</si>
  <si>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</si>
  <si>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</si>
  <si>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</si>
  <si>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</si>
  <si>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</si>
  <si>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</si>
  <si>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</si>
  <si>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</si>
  <si>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</si>
  <si>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</si>
  <si>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</si>
  <si>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</si>
  <si>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</si>
  <si>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</si>
  <si>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</si>
  <si>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</si>
  <si>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</si>
  <si>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</si>
  <si>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</si>
  <si>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</si>
  <si>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</si>
  <si>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</si>
  <si>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</si>
  <si>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</si>
  <si>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</si>
  <si>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</si>
  <si>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</si>
  <si>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</si>
  <si>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</si>
  <si>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</si>
  <si>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</si>
  <si>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</si>
  <si>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</si>
  <si>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</si>
  <si>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</si>
  <si>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</si>
  <si>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</si>
  <si>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</si>
  <si>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</si>
  <si>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</si>
  <si>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</si>
  <si>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</si>
  <si>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</si>
  <si>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</si>
  <si>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</si>
  <si>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</si>
  <si>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</si>
  <si>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</si>
  <si>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</si>
  <si>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</si>
  <si>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</si>
  <si>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</si>
  <si>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</si>
  <si>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</si>
  <si>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</si>
  <si>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</si>
  <si>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</si>
  <si>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</si>
  <si>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</si>
  <si>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</si>
  <si>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</si>
  <si>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</si>
  <si>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</si>
  <si>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</si>
  <si>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</si>
  <si>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</si>
  <si>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</si>
  <si>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</si>
  <si>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</si>
  <si>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</si>
  <si>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</si>
  <si>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</si>
  <si>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</si>
  <si>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</si>
  <si>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</si>
  <si>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</si>
  <si>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</si>
  <si>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</si>
  <si>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</si>
  <si>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</si>
  <si>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</si>
  <si>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</si>
  <si>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</si>
  <si>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</si>
  <si>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</si>
  <si>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</si>
  <si>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</si>
  <si>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</si>
  <si>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</si>
  <si>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</si>
  <si>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</si>
  <si>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</si>
  <si>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</si>
  <si>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</si>
  <si>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</si>
  <si>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</si>
  <si>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</si>
  <si>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</si>
  <si>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</si>
  <si>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</si>
  <si>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</si>
  <si>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</si>
  <si>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</si>
  <si>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</si>
  <si>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</si>
  <si>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</si>
  <si>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</si>
  <si>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</si>
  <si>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</si>
  <si>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</si>
  <si>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</si>
  <si>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</si>
  <si>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</si>
  <si>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</si>
  <si>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</si>
  <si>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</si>
  <si>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</si>
  <si>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</si>
  <si>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</si>
  <si>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</si>
  <si>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</si>
  <si>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</si>
  <si>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</si>
  <si>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</si>
  <si>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</si>
  <si>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</si>
  <si>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</si>
  <si>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</si>
  <si>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</si>
  <si>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</si>
  <si>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</si>
  <si>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</si>
  <si>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</si>
  <si>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</si>
  <si>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</si>
  <si>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</si>
  <si>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</si>
  <si>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</si>
  <si>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</si>
  <si>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</si>
  <si>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</si>
  <si>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</si>
  <si>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</si>
  <si>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</si>
  <si>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</si>
  <si>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</si>
  <si>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</si>
  <si>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</si>
  <si>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</si>
  <si>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</si>
  <si>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</si>
  <si>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</si>
  <si>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</si>
  <si>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</si>
  <si>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</si>
  <si>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</si>
  <si>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</si>
  <si>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</si>
  <si>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</si>
  <si>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</si>
  <si>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</si>
  <si>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</si>
  <si>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</si>
  <si>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</si>
  <si>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</si>
  <si>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</si>
  <si>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</si>
  <si>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</si>
  <si>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</si>
  <si>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</si>
  <si>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</si>
  <si>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</si>
  <si>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</si>
  <si>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</si>
  <si>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</si>
  <si>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</si>
  <si>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</si>
  <si>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</si>
  <si>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</si>
  <si>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</si>
  <si>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</si>
  <si>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</si>
  <si>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</si>
  <si>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</si>
  <si>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</si>
  <si>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</si>
  <si>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</si>
  <si>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</si>
  <si>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</si>
  <si>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</si>
  <si>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</si>
  <si>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</si>
  <si>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</si>
  <si>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</si>
  <si>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</si>
  <si>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</si>
  <si>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</si>
  <si>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</si>
  <si>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</si>
  <si>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</si>
  <si>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</si>
  <si>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</si>
  <si>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</si>
  <si>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</si>
  <si>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</si>
  <si>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</si>
  <si>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</si>
  <si>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</si>
  <si>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</si>
  <si>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</si>
  <si>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</si>
  <si>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</si>
  <si>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</si>
  <si>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</si>
  <si>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</si>
  <si>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</si>
  <si>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</si>
  <si>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</si>
  <si>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</si>
  <si>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</si>
  <si>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</si>
  <si>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</si>
  <si>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</si>
  <si>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</si>
  <si>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</si>
  <si>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</si>
  <si>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</si>
  <si>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</si>
  <si>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</si>
  <si>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</si>
  <si>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</si>
  <si>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</si>
  <si>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</si>
  <si>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</si>
  <si>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</si>
  <si>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</si>
  <si>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</si>
  <si>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</si>
  <si>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</si>
  <si>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</si>
  <si>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</si>
  <si>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</si>
  <si>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</si>
  <si>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</si>
  <si>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</si>
  <si>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</si>
  <si>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</si>
  <si>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</si>
  <si>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</si>
  <si>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</si>
  <si>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</si>
  <si>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</si>
  <si>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</si>
  <si>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</si>
  <si>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</si>
  <si>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</si>
  <si>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</si>
  <si>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</si>
  <si>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</si>
  <si>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</si>
  <si>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</si>
  <si>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</si>
  <si>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</si>
  <si>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</si>
  <si>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</si>
  <si>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</si>
  <si>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</si>
  <si>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</si>
  <si>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</si>
  <si>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</si>
  <si>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</si>
  <si>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</si>
  <si>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</si>
  <si>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</si>
  <si>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</si>
  <si>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</si>
  <si>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</si>
  <si>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</si>
  <si>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</si>
  <si>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</si>
  <si>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</si>
  <si>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</si>
  <si>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</si>
  <si>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</si>
  <si>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</si>
  <si>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</si>
  <si>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</si>
  <si>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</si>
  <si>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</si>
  <si>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</si>
  <si>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</si>
  <si>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</si>
  <si>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</si>
  <si>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</si>
  <si>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</si>
  <si>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</si>
  <si>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</si>
  <si>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</si>
  <si>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</si>
  <si>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</si>
  <si>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</si>
  <si>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</si>
  <si>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</si>
  <si>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</si>
  <si>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</si>
  <si>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</si>
  <si>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</si>
  <si>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</si>
  <si>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</si>
  <si>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</si>
  <si>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</si>
  <si>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</si>
  <si>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</si>
  <si>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</si>
  <si>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</si>
  <si>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</si>
  <si>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</si>
  <si>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</si>
  <si>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</si>
  <si>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</si>
  <si>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</si>
  <si>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</si>
  <si>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</si>
  <si>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</si>
  <si>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</si>
  <si>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</si>
  <si>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</si>
  <si>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</si>
  <si>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</si>
  <si>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</si>
  <si>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</si>
  <si>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</si>
  <si>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</si>
  <si>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</si>
  <si>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</si>
  <si>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</si>
  <si>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</si>
  <si>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</si>
  <si>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</si>
  <si>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</si>
  <si>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</si>
  <si>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</si>
  <si>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</si>
  <si>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</si>
  <si>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</si>
  <si>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</si>
  <si>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</si>
  <si>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</si>
  <si>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</si>
  <si>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</si>
  <si>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</si>
  <si>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</si>
  <si>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</si>
  <si>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</si>
  <si>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</si>
  <si>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</si>
  <si>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</si>
  <si>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</si>
  <si>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</si>
  <si>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</si>
  <si>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</si>
  <si>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</si>
  <si>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</si>
  <si>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</si>
  <si>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</si>
  <si>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</si>
  <si>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</si>
  <si>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</si>
  <si>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</si>
  <si>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</si>
  <si>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</si>
  <si>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</si>
  <si>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</si>
  <si>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</si>
  <si>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</si>
  <si>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</si>
  <si>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</si>
  <si>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</si>
  <si>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</si>
  <si>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</si>
  <si>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</si>
  <si>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</si>
  <si>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</si>
  <si>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</si>
  <si>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</si>
  <si>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</si>
  <si>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</si>
  <si>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</si>
  <si>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</si>
  <si>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</si>
  <si>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</si>
  <si>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</si>
  <si>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</si>
  <si>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</si>
  <si>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</si>
  <si>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</si>
  <si>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</si>
  <si>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</si>
  <si>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</si>
  <si>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</si>
  <si>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</si>
  <si>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</si>
  <si>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</si>
  <si>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</si>
  <si>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</si>
  <si>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</si>
  <si>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</si>
  <si>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</si>
  <si>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</si>
  <si>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</si>
  <si>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</si>
  <si>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</si>
  <si>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</si>
  <si>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</si>
  <si>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</si>
  <si>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</si>
  <si>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</si>
  <si>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</si>
  <si>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</si>
  <si>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</si>
  <si>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</si>
  <si>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</si>
  <si>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</si>
  <si>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</si>
  <si>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</si>
  <si>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</si>
  <si>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</si>
  <si>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</si>
  <si>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</si>
  <si>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</si>
  <si>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</si>
  <si>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</si>
  <si>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</si>
  <si>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</si>
  <si>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</si>
  <si>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</si>
  <si>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</si>
  <si>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</si>
  <si>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</si>
  <si>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</si>
  <si>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</si>
  <si>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</si>
  <si>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</si>
  <si>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</si>
  <si>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</si>
  <si>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</si>
  <si>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</si>
  <si>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</si>
  <si>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</si>
  <si>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</si>
  <si>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</si>
  <si>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</si>
  <si>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</si>
  <si>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</si>
  <si>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</si>
  <si>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</si>
  <si>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</si>
  <si>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</si>
  <si>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</si>
  <si>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</si>
  <si>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</si>
  <si>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</si>
  <si>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</si>
  <si>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</si>
  <si>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</si>
  <si>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</si>
  <si>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</si>
  <si>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</si>
  <si>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</si>
  <si>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</si>
  <si>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</si>
  <si>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</si>
  <si>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</si>
  <si>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</si>
  <si>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</si>
  <si>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</si>
  <si>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</si>
  <si>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</si>
  <si>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</si>
  <si>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</si>
  <si>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</si>
  <si>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</si>
  <si>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</si>
  <si>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</si>
  <si>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</si>
  <si>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</si>
  <si>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</si>
  <si>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</si>
  <si>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</si>
  <si>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</si>
  <si>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</si>
  <si>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</si>
  <si>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</si>
  <si>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</si>
  <si>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</si>
  <si>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</si>
  <si>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</si>
  <si>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</si>
  <si>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</si>
  <si>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</si>
  <si>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</si>
  <si>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</si>
  <si>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</si>
  <si>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</si>
  <si>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</si>
  <si>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</si>
  <si>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</si>
  <si>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</si>
  <si>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</si>
  <si>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</si>
  <si>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</si>
  <si>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</si>
  <si>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</si>
  <si>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</si>
  <si>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</si>
  <si>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</si>
  <si>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</si>
  <si>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</si>
  <si>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</si>
  <si>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</si>
  <si>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</si>
  <si>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</si>
  <si>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</si>
  <si>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</si>
  <si>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</si>
  <si>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</si>
  <si>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</si>
  <si>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</si>
  <si>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</si>
  <si>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</si>
  <si>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</si>
  <si>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</si>
  <si>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</si>
  <si>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</si>
  <si>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</si>
  <si>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</si>
  <si>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</si>
  <si>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</si>
  <si>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</si>
  <si>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</si>
  <si>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</si>
  <si>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</si>
  <si>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</si>
  <si>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</si>
  <si>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</si>
  <si>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</si>
  <si>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</si>
  <si>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</si>
  <si>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</si>
  <si>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</si>
  <si>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</si>
  <si>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</si>
  <si>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</si>
  <si>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</si>
  <si>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</si>
  <si>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</si>
  <si>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</si>
  <si>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</si>
  <si>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</si>
  <si>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</si>
  <si>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</si>
  <si>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</si>
  <si>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</si>
  <si>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</si>
  <si>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</si>
  <si>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</si>
  <si>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</si>
  <si>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</si>
  <si>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</si>
  <si>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</si>
  <si>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</si>
  <si>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</si>
  <si>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</si>
  <si>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</si>
  <si>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</si>
  <si>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</si>
  <si>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</si>
  <si>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</si>
  <si>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</si>
  <si>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</si>
  <si>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</si>
  <si>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</si>
  <si>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</si>
  <si>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</si>
  <si>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</si>
  <si>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</si>
  <si>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</si>
  <si>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</si>
  <si>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</si>
  <si>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</si>
  <si>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</si>
  <si>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</si>
  <si>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</si>
  <si>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</si>
  <si>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</si>
  <si>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</si>
  <si>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</si>
  <si>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</si>
  <si>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</si>
  <si>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</si>
  <si>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</si>
  <si>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</si>
  <si>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</si>
  <si>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</si>
  <si>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</si>
  <si>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</si>
  <si>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</si>
  <si>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</si>
  <si>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</si>
  <si>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</si>
  <si>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</si>
  <si>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</si>
  <si>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</si>
  <si>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</si>
  <si>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</si>
  <si>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</si>
  <si>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</si>
  <si>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</si>
  <si>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</si>
  <si>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</si>
  <si>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</si>
  <si>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</si>
  <si>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</si>
  <si>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</si>
  <si>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</si>
  <si>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</si>
  <si>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</si>
  <si>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</si>
  <si>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</si>
  <si>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</si>
  <si>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</si>
  <si>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</si>
  <si>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</si>
  <si>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</si>
  <si>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</si>
  <si>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</si>
  <si>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</si>
  <si>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</si>
  <si>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</si>
  <si>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</si>
  <si>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</si>
  <si>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</si>
  <si>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</si>
  <si>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</si>
  <si>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</si>
  <si>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</si>
  <si>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</si>
  <si>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</si>
  <si>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</si>
  <si>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</si>
  <si>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</si>
  <si>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</si>
  <si>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</si>
  <si>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</si>
  <si>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</si>
  <si>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</si>
  <si>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</si>
  <si>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</si>
  <si>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</si>
  <si>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</si>
  <si>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</si>
  <si>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</si>
  <si>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</si>
  <si>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</si>
  <si>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</si>
  <si>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</si>
  <si>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</si>
  <si>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</si>
  <si>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</si>
  <si>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</si>
  <si>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</si>
  <si>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</si>
  <si>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</si>
  <si>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</si>
  <si>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</si>
  <si>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</si>
  <si>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</si>
  <si>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</si>
  <si>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</si>
  <si>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</si>
  <si>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</si>
  <si>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</si>
  <si>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</si>
  <si>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</si>
  <si>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</si>
  <si>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</si>
  <si>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</si>
  <si>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</si>
  <si>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</si>
  <si>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</si>
  <si>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</si>
  <si>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</si>
  <si>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</si>
  <si>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</si>
  <si>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</si>
  <si>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</si>
  <si>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</si>
  <si>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</si>
  <si>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</si>
  <si>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</si>
  <si>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</si>
  <si>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</si>
  <si>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</si>
  <si>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</si>
  <si>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</si>
  <si>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</si>
  <si>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</si>
  <si>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</si>
  <si>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</si>
  <si>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</si>
  <si>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</si>
  <si>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</si>
  <si>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</si>
  <si>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</si>
  <si>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</si>
  <si>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</si>
  <si>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</si>
  <si>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</si>
  <si>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</si>
  <si>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</si>
  <si>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</si>
  <si>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</si>
  <si>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</si>
  <si>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</si>
  <si>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</si>
  <si>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</si>
  <si>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</si>
  <si>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</si>
  <si>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</si>
  <si>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</si>
  <si>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</si>
  <si>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</si>
  <si>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</si>
  <si>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</si>
  <si>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</si>
  <si>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</si>
  <si>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</si>
  <si>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</si>
  <si>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</si>
  <si>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</si>
  <si>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</si>
  <si>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</si>
  <si>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</si>
  <si>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</si>
  <si>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</si>
  <si>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</si>
  <si>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</si>
  <si>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</si>
  <si>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</si>
  <si>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</si>
  <si>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</si>
  <si>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</si>
  <si>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</si>
  <si>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</si>
  <si>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</si>
  <si>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</si>
  <si>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</si>
  <si>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</si>
  <si>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</si>
  <si>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</si>
  <si>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</si>
  <si>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</si>
  <si>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</si>
  <si>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</si>
  <si>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</si>
  <si>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</si>
  <si>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</si>
  <si>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</si>
  <si>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</si>
  <si>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</si>
  <si>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</si>
  <si>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</si>
  <si>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</si>
  <si>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</si>
  <si>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</si>
  <si>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</si>
  <si>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</si>
  <si>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</si>
  <si>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</si>
  <si>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</si>
  <si>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</si>
  <si>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</si>
  <si>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</si>
  <si>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</si>
  <si>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</si>
  <si>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</si>
  <si>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</si>
  <si>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</si>
  <si>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</si>
  <si>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</si>
  <si>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</si>
  <si>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</si>
  <si>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</si>
  <si>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</si>
  <si>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</si>
  <si>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</si>
  <si>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</si>
  <si>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</si>
  <si>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</si>
  <si>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</si>
  <si>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</si>
  <si>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</si>
  <si>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</si>
  <si>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</si>
  <si>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</si>
  <si>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</si>
  <si>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</si>
  <si>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</si>
  <si>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</si>
  <si>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</si>
  <si>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</si>
  <si>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</si>
  <si>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</si>
  <si>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</si>
  <si>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</si>
  <si>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</si>
  <si>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</si>
  <si>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</si>
  <si>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</si>
  <si>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</si>
  <si>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</si>
  <si>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</si>
  <si>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</si>
  <si>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</si>
  <si>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</si>
  <si>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</si>
  <si>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</si>
  <si>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</si>
  <si>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</si>
  <si>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</si>
  <si>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</si>
  <si>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</si>
  <si>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</si>
  <si>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</si>
  <si>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</si>
  <si>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</si>
  <si>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</si>
  <si>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</si>
  <si>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</si>
  <si>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</si>
  <si>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</si>
  <si>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</si>
  <si>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</si>
  <si>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</si>
  <si>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</si>
  <si>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</si>
  <si>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</si>
  <si>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</si>
  <si>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</si>
  <si>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</si>
  <si>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</si>
  <si>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</si>
  <si>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</si>
  <si>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</si>
  <si>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</si>
  <si>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</si>
  <si>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</si>
  <si>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</si>
  <si>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</si>
  <si>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</si>
  <si>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</si>
  <si>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</si>
  <si>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</si>
  <si>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</si>
  <si>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</si>
  <si>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</si>
  <si>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</si>
  <si>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</si>
  <si>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</si>
  <si>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</si>
  <si>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</si>
  <si>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</si>
  <si>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</si>
  <si>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</si>
  <si>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</si>
  <si>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</si>
  <si>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</si>
  <si>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</si>
  <si>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</si>
  <si>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</si>
  <si>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</si>
  <si>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</si>
  <si>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</si>
  <si>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</si>
  <si>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</si>
  <si>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</si>
  <si>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</si>
  <si>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</si>
  <si>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</si>
  <si>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</si>
  <si>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</si>
  <si>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</si>
  <si>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</si>
  <si>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</si>
  <si>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</si>
  <si>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</si>
  <si>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</si>
  <si>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</si>
  <si>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</si>
  <si>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</si>
  <si>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</si>
  <si>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</si>
  <si>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</si>
  <si>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</si>
  <si>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</si>
  <si>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</si>
  <si>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</si>
  <si>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</si>
  <si>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</si>
  <si>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</si>
  <si>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</si>
  <si>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</si>
  <si>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</si>
  <si>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</si>
  <si>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</si>
  <si>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</si>
  <si>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</si>
  <si>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</si>
  <si>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</si>
  <si>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</si>
  <si>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</si>
  <si>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</si>
  <si>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</si>
  <si>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</si>
  <si>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</si>
  <si>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</si>
  <si>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</si>
  <si>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</si>
  <si>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</si>
  <si>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</si>
  <si>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</si>
  <si>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</si>
  <si>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</si>
  <si>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</si>
  <si>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</si>
  <si>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</si>
  <si>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</si>
  <si>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</si>
  <si>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</si>
  <si>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</si>
  <si>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</si>
  <si>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</si>
  <si>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</si>
  <si>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</si>
  <si>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</si>
  <si>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</si>
  <si>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</si>
  <si>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</si>
  <si>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</si>
  <si>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</si>
  <si>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</si>
  <si>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</si>
  <si>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</si>
  <si>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</si>
  <si>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</si>
  <si>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</si>
  <si>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</si>
  <si>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</si>
  <si>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</si>
  <si>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</si>
  <si>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</si>
  <si>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</si>
  <si>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</si>
  <si>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</si>
  <si>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</si>
  <si>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</si>
  <si>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</si>
  <si>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</si>
  <si>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</si>
  <si>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</si>
  <si>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</si>
  <si>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</si>
  <si>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</si>
  <si>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</si>
  <si>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</si>
  <si>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</si>
  <si>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</si>
  <si>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</si>
  <si>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</si>
  <si>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</si>
  <si>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</si>
  <si>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</si>
  <si>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</si>
  <si>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</si>
  <si>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</si>
  <si>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</si>
  <si>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</si>
  <si>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</si>
  <si>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</si>
  <si>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</si>
  <si>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</si>
  <si>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</si>
  <si>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</si>
  <si>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</si>
  <si>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</si>
  <si>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</si>
  <si>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</si>
  <si>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</si>
  <si>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</si>
  <si>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</si>
  <si>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</si>
  <si>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</si>
  <si>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</si>
  <si>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</si>
  <si>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</si>
  <si>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</si>
  <si>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</si>
  <si>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</si>
  <si>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</si>
  <si>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</si>
  <si>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</si>
  <si>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</si>
  <si>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</si>
  <si>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</si>
  <si>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</si>
  <si>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</si>
  <si>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</si>
  <si>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</si>
  <si>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</si>
  <si>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</si>
  <si>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</si>
  <si>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</si>
  <si>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</si>
  <si>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</si>
  <si>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</si>
  <si>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</si>
  <si>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</si>
  <si>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</si>
  <si>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</si>
  <si>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</si>
  <si>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</si>
  <si>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</si>
  <si>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</si>
  <si>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</si>
  <si>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</si>
  <si>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</si>
  <si>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</si>
  <si>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</si>
  <si>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</si>
  <si>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</si>
  <si>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</si>
  <si>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</si>
  <si>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</si>
  <si>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</si>
  <si>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</si>
  <si>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</si>
  <si>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</si>
  <si>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</si>
  <si>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</si>
  <si>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</si>
  <si>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</si>
  <si>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</si>
  <si>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</si>
  <si>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</si>
  <si>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</si>
  <si>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</si>
  <si>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</si>
  <si>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</si>
  <si>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</si>
  <si>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</si>
  <si>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</si>
  <si>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</si>
  <si>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</si>
  <si>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</si>
  <si>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</si>
  <si>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</si>
  <si>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</si>
  <si>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</si>
  <si>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</si>
  <si>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</si>
  <si>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</si>
  <si>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</si>
  <si>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</si>
  <si>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</si>
  <si>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</si>
  <si>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</si>
  <si>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</si>
  <si>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</si>
  <si>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</si>
  <si>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</si>
  <si>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</si>
  <si>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</si>
  <si>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</si>
  <si>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</si>
  <si>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</si>
  <si>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</si>
  <si>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</si>
  <si>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</si>
  <si>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</si>
  <si>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</si>
  <si>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</si>
  <si>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</si>
  <si>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</si>
  <si>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</si>
  <si>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</si>
  <si>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</si>
  <si>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</si>
  <si>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</si>
  <si>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</si>
  <si>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</si>
  <si>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</si>
  <si>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</si>
  <si>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</si>
  <si>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</si>
  <si>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</si>
  <si>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</si>
  <si>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</si>
  <si>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</si>
  <si>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</si>
  <si>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</si>
  <si>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</si>
  <si>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</si>
  <si>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</si>
  <si>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</si>
  <si>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</si>
  <si>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</si>
  <si>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</si>
  <si>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</si>
  <si>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</si>
  <si>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</si>
  <si>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</si>
  <si>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</si>
  <si>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</si>
  <si>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</si>
  <si>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</si>
  <si>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</si>
  <si>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</si>
  <si>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</si>
  <si>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</si>
  <si>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</si>
  <si>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</si>
  <si>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</si>
  <si>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</si>
  <si>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</si>
  <si>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</si>
  <si>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</si>
  <si>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</si>
  <si>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</si>
  <si>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</si>
  <si>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</si>
  <si>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</si>
  <si>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</si>
  <si>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</si>
  <si>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</si>
  <si>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</si>
  <si>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</si>
  <si>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</si>
  <si>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</si>
  <si>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</si>
  <si>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</si>
  <si>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</si>
  <si>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</si>
  <si>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</si>
  <si>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</si>
  <si>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</si>
  <si>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</si>
  <si>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</si>
  <si>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</si>
  <si>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</si>
  <si>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</si>
  <si>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</si>
  <si>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</si>
  <si>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</si>
  <si>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</si>
  <si>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</si>
  <si>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</si>
  <si>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</si>
  <si>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</si>
  <si>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</si>
  <si>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</si>
  <si>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</si>
  <si>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</si>
  <si>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</si>
  <si>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</si>
  <si>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</si>
  <si>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</si>
  <si>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</si>
  <si>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</si>
  <si>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</si>
  <si>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</si>
  <si>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</si>
  <si>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</si>
  <si>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</si>
  <si>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</si>
  <si>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</si>
  <si>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</si>
  <si>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</si>
  <si>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</si>
  <si>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</si>
  <si>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</si>
  <si>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</si>
  <si>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</si>
  <si>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</si>
  <si>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</si>
  <si>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</si>
  <si>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</si>
  <si>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</si>
  <si>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</si>
  <si>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</si>
  <si>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</si>
  <si>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</si>
  <si>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</si>
  <si>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</si>
  <si>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</si>
  <si>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</si>
  <si>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</si>
  <si>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</si>
  <si>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</si>
  <si>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</si>
  <si>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</si>
  <si>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</si>
  <si>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</si>
  <si>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</si>
  <si>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</si>
  <si>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</si>
  <si>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</si>
  <si>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</si>
  <si>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</si>
  <si>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</si>
  <si>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</si>
  <si>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</si>
  <si>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</si>
  <si>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</si>
  <si>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</si>
  <si>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</si>
  <si>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</si>
  <si>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</si>
  <si>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</si>
  <si>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</si>
  <si>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</si>
  <si>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</si>
  <si>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</si>
  <si>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</si>
  <si>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</si>
  <si>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</si>
  <si>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</si>
  <si>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</si>
  <si>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</si>
  <si>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</si>
  <si>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</si>
  <si>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</si>
  <si>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</si>
  <si>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</si>
  <si>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</si>
  <si>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</si>
  <si>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</si>
  <si>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</si>
  <si>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</si>
  <si>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</si>
  <si>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</si>
  <si>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</si>
  <si>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</si>
  <si>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</si>
  <si>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</si>
  <si>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</si>
  <si>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</si>
  <si>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</si>
  <si>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</si>
  <si>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</si>
  <si>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</si>
  <si>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</si>
  <si>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</si>
  <si>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</si>
  <si>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</si>
  <si>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</si>
  <si>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</si>
  <si>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</si>
  <si>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</si>
  <si>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</si>
  <si>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</si>
  <si>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</si>
  <si>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</si>
  <si>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</si>
  <si>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</si>
  <si>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</si>
  <si>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</si>
  <si>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</si>
  <si>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</si>
  <si>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</si>
  <si>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</si>
  <si>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</si>
  <si>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</si>
  <si>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</si>
  <si>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</si>
  <si>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</si>
  <si>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</si>
  <si>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</si>
  <si>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</si>
  <si>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</si>
  <si>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</si>
  <si>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</si>
  <si>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</si>
  <si>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</si>
  <si>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</si>
  <si>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</si>
  <si>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</si>
  <si>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</si>
  <si>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</si>
  <si>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</si>
  <si>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</si>
  <si>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</si>
  <si>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</si>
  <si>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</si>
  <si>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</si>
  <si>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</si>
  <si>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</si>
  <si>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</si>
  <si>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</si>
  <si>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</si>
  <si>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</si>
  <si>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</si>
  <si>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</si>
  <si>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</si>
  <si>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</si>
  <si>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</si>
  <si>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</si>
  <si>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</si>
  <si>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</si>
  <si>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</si>
  <si>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</si>
  <si>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</si>
  <si>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</si>
  <si>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</si>
  <si>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</si>
  <si>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</si>
  <si>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</si>
  <si>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</si>
  <si>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</si>
  <si>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</si>
  <si>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</si>
  <si>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</si>
  <si>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</si>
  <si>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</si>
  <si>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</si>
  <si>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</si>
  <si>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</si>
  <si>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</si>
  <si>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</si>
  <si>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</si>
  <si>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</si>
  <si>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</si>
  <si>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</si>
  <si>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</si>
  <si>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</si>
  <si>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</si>
  <si>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</si>
  <si>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</si>
  <si>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</si>
  <si>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</si>
  <si>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</si>
  <si>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</si>
  <si>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</si>
  <si>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</si>
  <si>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</si>
  <si>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</si>
  <si>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</si>
  <si>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</si>
  <si>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</si>
  <si>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</si>
  <si>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</si>
  <si>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</si>
  <si>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</si>
  <si>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</si>
  <si>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</si>
  <si>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</si>
  <si>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</si>
  <si>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</si>
  <si>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</si>
  <si>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</si>
  <si>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</si>
  <si>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</si>
  <si>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</si>
  <si>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</si>
  <si>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</si>
  <si>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</si>
  <si>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</si>
  <si>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</si>
  <si>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</si>
  <si>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</si>
  <si>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</si>
  <si>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</si>
  <si>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</si>
  <si>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</si>
  <si>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</si>
  <si>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</si>
  <si>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</si>
  <si>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</si>
  <si>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</si>
  <si>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</si>
  <si>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</si>
  <si>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</si>
  <si>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</si>
  <si>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</si>
  <si>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</si>
  <si>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</si>
  <si>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</si>
  <si>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</si>
  <si>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</si>
  <si>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</si>
  <si>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</si>
  <si>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</si>
  <si>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</si>
  <si>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</si>
  <si>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</si>
  <si>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</si>
  <si>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</si>
  <si>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</si>
  <si>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</si>
  <si>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</si>
  <si>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</si>
  <si>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</si>
  <si>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</si>
  <si>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</si>
  <si>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</si>
  <si>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</si>
  <si>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</si>
  <si>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</si>
  <si>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</si>
  <si>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</si>
  <si>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</si>
  <si>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</si>
  <si>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</si>
  <si>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</si>
  <si>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</si>
  <si>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</si>
  <si>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</si>
  <si>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</si>
  <si>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</si>
  <si>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</si>
  <si>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</si>
  <si>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</si>
  <si>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</si>
  <si>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</si>
  <si>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</si>
  <si>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</si>
  <si>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</si>
  <si>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</si>
  <si>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</si>
  <si>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</si>
  <si>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</si>
  <si>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</si>
  <si>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</si>
  <si>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</si>
  <si>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</si>
  <si>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</si>
  <si>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</si>
  <si>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</si>
  <si>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</si>
  <si>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</si>
  <si>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</si>
  <si>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</si>
  <si>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</si>
  <si>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</si>
  <si>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</si>
  <si>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</si>
  <si>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</si>
  <si>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</si>
  <si>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</si>
  <si>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</si>
  <si>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</si>
  <si>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</si>
  <si>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</si>
  <si>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</si>
  <si>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</si>
  <si>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</si>
  <si>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</si>
  <si>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</si>
  <si>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</si>
  <si>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</si>
  <si>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</si>
  <si>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</si>
  <si>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</si>
  <si>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</si>
  <si>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</si>
  <si>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</si>
  <si>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</si>
  <si>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</si>
  <si>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</si>
  <si>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</si>
  <si>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</si>
  <si>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</si>
  <si>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</si>
  <si>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</si>
  <si>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</si>
  <si>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</si>
  <si>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</si>
  <si>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</si>
  <si>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</si>
  <si>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</si>
  <si>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</si>
  <si>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</si>
  <si>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</si>
  <si>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</si>
  <si>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</si>
  <si>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</si>
  <si>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</si>
  <si>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</si>
  <si>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</si>
  <si>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</si>
  <si>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</si>
  <si>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</si>
  <si>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</si>
  <si>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</si>
  <si>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</si>
  <si>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</si>
  <si>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</si>
  <si>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</si>
  <si>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</si>
  <si>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</si>
  <si>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</si>
  <si>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</si>
  <si>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</si>
  <si>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</si>
  <si>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</si>
  <si>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</si>
  <si>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</si>
  <si>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</si>
  <si>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</si>
  <si>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</si>
  <si>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</si>
  <si>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</si>
  <si>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</si>
  <si>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</si>
  <si>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</si>
  <si>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</si>
  <si>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</si>
  <si>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</si>
  <si>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</si>
  <si>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</si>
  <si>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</si>
  <si>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</si>
  <si>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</si>
  <si>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</si>
  <si>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</si>
  <si>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</si>
  <si>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</si>
  <si>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</si>
  <si>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</si>
  <si>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</si>
  <si>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</si>
  <si>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</si>
  <si>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</si>
  <si>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</si>
  <si>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</si>
  <si>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</si>
  <si>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</si>
  <si>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</si>
  <si>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</si>
  <si>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</si>
  <si>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</si>
  <si>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</si>
  <si>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</si>
  <si>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</si>
  <si>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</si>
  <si>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</si>
  <si>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</si>
  <si>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</si>
  <si>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</si>
  <si>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</si>
  <si>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</si>
  <si>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</si>
  <si>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</si>
  <si>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</si>
  <si>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</si>
  <si>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</si>
  <si>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</si>
  <si>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</si>
  <si>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</si>
  <si>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</si>
  <si>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</si>
  <si>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</si>
  <si>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</si>
  <si>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</si>
  <si>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</si>
  <si>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</si>
  <si>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</si>
  <si>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</si>
  <si>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</si>
  <si>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</si>
  <si>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</si>
  <si>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</si>
  <si>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</si>
  <si>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</si>
  <si>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</si>
  <si>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</si>
  <si>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</si>
  <si>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</si>
  <si>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</si>
  <si>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</si>
  <si>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</si>
  <si>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</si>
  <si>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</si>
  <si>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</si>
  <si>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</si>
  <si>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</si>
  <si>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</si>
  <si>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</si>
  <si>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</si>
  <si>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</si>
  <si>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</si>
  <si>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</si>
  <si>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</si>
  <si>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</si>
  <si>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</si>
  <si>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</si>
  <si>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</si>
  <si>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</si>
  <si>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</si>
  <si>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</si>
  <si>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</si>
  <si>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</si>
  <si>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</si>
  <si>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</si>
  <si>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</si>
  <si>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</si>
  <si>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</si>
  <si>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</si>
  <si>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</si>
  <si>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</si>
  <si>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</si>
  <si>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</si>
  <si>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</si>
  <si>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</si>
  <si>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</si>
  <si>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</si>
  <si>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</si>
  <si>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</si>
  <si>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</si>
  <si>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</si>
  <si>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</si>
  <si>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</si>
  <si>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</si>
  <si>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</si>
  <si>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</si>
  <si>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</si>
  <si>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</si>
  <si>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</si>
  <si>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</si>
  <si>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</si>
  <si>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</si>
  <si>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</si>
  <si>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</si>
  <si>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</si>
  <si>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</si>
  <si>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</si>
  <si>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</si>
  <si>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</si>
  <si>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</si>
  <si>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</si>
  <si>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</si>
  <si>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</si>
  <si>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</si>
  <si>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</si>
  <si>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</si>
  <si>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</si>
  <si>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</si>
  <si>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</si>
  <si>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</si>
  <si>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</si>
  <si>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</si>
  <si>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</si>
  <si>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</si>
  <si>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</si>
  <si>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</si>
  <si>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</si>
  <si>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</si>
  <si>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</si>
  <si>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</si>
  <si>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</si>
  <si>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</si>
  <si>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</si>
  <si>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</si>
  <si>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</si>
  <si>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</si>
  <si>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</si>
  <si>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</si>
  <si>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</si>
  <si>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</si>
  <si>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</si>
  <si>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</si>
  <si>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</si>
  <si>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</si>
  <si>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</si>
  <si>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</si>
  <si>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</si>
  <si>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</si>
  <si>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</si>
  <si>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</si>
  <si>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</si>
  <si>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</si>
  <si>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</si>
  <si>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</si>
  <si>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</si>
  <si>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</si>
  <si>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</si>
  <si>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</si>
  <si>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</si>
  <si>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</si>
  <si>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</si>
  <si>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</si>
  <si>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</si>
  <si>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</si>
  <si>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</si>
  <si>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</si>
  <si>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</si>
  <si>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</si>
  <si>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</si>
  <si>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</si>
  <si>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</si>
  <si>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</si>
  <si>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</si>
  <si>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</si>
  <si>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</si>
  <si>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</si>
  <si>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</si>
  <si>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</si>
  <si>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</si>
  <si>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</si>
  <si>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</si>
  <si>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</si>
  <si>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</si>
  <si>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</si>
  <si>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</si>
  <si>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</si>
  <si>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</si>
  <si>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</si>
  <si>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</si>
  <si>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</si>
  <si>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</si>
  <si>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</si>
  <si>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</si>
  <si>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</si>
  <si>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</si>
  <si>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</si>
  <si>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</si>
  <si>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</si>
  <si>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</si>
  <si>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</si>
  <si>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</si>
  <si>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</si>
  <si>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</si>
  <si>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</si>
  <si>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</si>
  <si>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</si>
  <si>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</si>
  <si>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</si>
  <si>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</si>
  <si>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</si>
  <si>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</si>
  <si>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</si>
  <si>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</si>
  <si>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</si>
  <si>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</si>
  <si>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</si>
  <si>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</si>
  <si>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</si>
  <si>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</si>
  <si>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</si>
  <si>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</si>
  <si>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</si>
  <si>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</si>
  <si>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</si>
  <si>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</si>
  <si>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</si>
  <si>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</si>
  <si>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</si>
  <si>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</si>
  <si>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</si>
  <si>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</si>
  <si>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</si>
  <si>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</si>
  <si>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</si>
  <si>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</si>
  <si>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</si>
  <si>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</si>
  <si>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</si>
  <si>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</si>
  <si>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</si>
  <si>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</si>
  <si>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</si>
  <si>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</si>
  <si>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</si>
  <si>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</si>
  <si>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</si>
  <si>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</si>
  <si>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</si>
  <si>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</si>
  <si>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</si>
  <si>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</si>
  <si>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</si>
  <si>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</si>
  <si>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</si>
  <si>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</si>
  <si>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</si>
  <si>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</si>
  <si>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</si>
  <si>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</si>
  <si>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</si>
  <si>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</si>
  <si>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</si>
  <si>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</si>
  <si>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</si>
  <si>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</si>
  <si>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</si>
  <si>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</si>
  <si>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</si>
  <si>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</si>
  <si>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</si>
  <si>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</si>
  <si>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</si>
  <si>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</si>
  <si>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</si>
  <si>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</si>
  <si>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</si>
  <si>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</si>
  <si>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</si>
  <si>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</si>
  <si>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</si>
  <si>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</si>
  <si>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</si>
  <si>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</si>
  <si>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</si>
  <si>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</si>
  <si>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</si>
  <si>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</si>
  <si>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</si>
  <si>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</si>
  <si>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</si>
  <si>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</si>
  <si>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</si>
  <si>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</si>
  <si>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</si>
  <si>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</si>
  <si>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</si>
  <si>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</si>
  <si>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</si>
  <si>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</si>
  <si>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</si>
  <si>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</si>
  <si>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</si>
  <si>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</si>
  <si>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</si>
  <si>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</si>
  <si>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</si>
  <si>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</si>
  <si>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</si>
  <si>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</si>
  <si>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</si>
  <si>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</si>
  <si>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</si>
  <si>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</si>
  <si>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</si>
  <si>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</si>
  <si>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</si>
  <si>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</si>
  <si>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</si>
  <si>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</si>
  <si>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</si>
  <si>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</si>
  <si>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</si>
  <si>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</si>
  <si>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</si>
  <si>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</si>
  <si>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</si>
  <si>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</si>
  <si>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</si>
  <si>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</si>
  <si>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</si>
  <si>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</si>
  <si>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</si>
  <si>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</si>
  <si>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</si>
  <si>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</si>
  <si>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</si>
  <si>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</si>
  <si>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</si>
  <si>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</si>
  <si>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</si>
  <si>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</si>
  <si>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</si>
  <si>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</si>
  <si>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</si>
  <si>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</si>
  <si>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</si>
  <si>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</si>
  <si>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</si>
  <si>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</si>
  <si>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</si>
  <si>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</si>
  <si>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</si>
  <si>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</si>
  <si>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</si>
  <si>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</si>
  <si>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</si>
  <si>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</si>
  <si>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</si>
  <si>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</si>
  <si>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</si>
  <si>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</si>
  <si>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</si>
  <si>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</si>
  <si>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</si>
  <si>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</si>
  <si>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</si>
  <si>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</si>
  <si>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</si>
  <si>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</si>
  <si>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</si>
  <si>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</si>
  <si>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</si>
  <si>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</si>
  <si>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</si>
  <si>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</si>
  <si>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</si>
  <si>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</si>
  <si>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</si>
  <si>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</si>
  <si>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</si>
  <si>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</si>
  <si>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</si>
  <si>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</si>
  <si>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</si>
  <si>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</si>
  <si>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</si>
  <si>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</si>
  <si>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</si>
  <si>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</si>
  <si>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</si>
  <si>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</si>
  <si>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</si>
  <si>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</si>
  <si>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</si>
  <si>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</si>
  <si>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</si>
  <si>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</si>
  <si>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</si>
  <si>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</si>
  <si>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</si>
  <si>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</si>
  <si>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</si>
  <si>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</si>
  <si>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</si>
  <si>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</si>
  <si>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</si>
  <si>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</si>
  <si>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</si>
  <si>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</si>
  <si>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</si>
  <si>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</si>
  <si>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</si>
  <si>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</si>
  <si>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</si>
  <si>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</si>
  <si>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</si>
  <si>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</si>
  <si>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</si>
  <si>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</si>
  <si>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</si>
  <si>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</si>
  <si>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</si>
  <si>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</si>
  <si>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</si>
  <si>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</si>
  <si>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</si>
  <si>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</si>
  <si>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</si>
  <si>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</si>
  <si>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</si>
  <si>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</si>
  <si>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</si>
  <si>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</si>
  <si>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</si>
  <si>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</si>
  <si>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</si>
  <si>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</si>
  <si>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</si>
  <si>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</si>
  <si>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</si>
  <si>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</si>
  <si>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</si>
  <si>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</si>
  <si>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</si>
  <si>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</si>
  <si>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</si>
  <si>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</si>
  <si>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</si>
  <si>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</si>
  <si>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</si>
  <si>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</si>
  <si>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</si>
  <si>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</si>
  <si>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</si>
  <si>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</si>
  <si>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</si>
  <si>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</si>
  <si>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</si>
  <si>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</si>
  <si>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</si>
  <si>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</si>
  <si>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</si>
  <si>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</si>
  <si>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</si>
  <si>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</si>
  <si>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</si>
  <si>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</si>
  <si>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</si>
  <si>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</si>
  <si>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</si>
  <si>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</si>
  <si>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</si>
  <si>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</si>
  <si>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</si>
  <si>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</si>
  <si>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</si>
  <si>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</si>
  <si>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</si>
  <si>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</si>
  <si>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</si>
  <si>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</si>
  <si>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</si>
  <si>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</si>
  <si>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</si>
  <si>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</si>
  <si>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</si>
  <si>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</si>
  <si>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</si>
  <si>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</si>
  <si>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</si>
  <si>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</si>
  <si>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</si>
  <si>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</si>
  <si>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</si>
  <si>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</si>
  <si>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</si>
  <si>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</si>
  <si>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</si>
  <si>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</si>
  <si>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</si>
  <si>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</si>
  <si>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</si>
  <si>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</si>
  <si>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</si>
  <si>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</si>
  <si>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</si>
  <si>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</si>
  <si>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</si>
  <si>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</si>
  <si>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</si>
  <si>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</si>
  <si>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</si>
  <si>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</si>
  <si>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</si>
  <si>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</si>
  <si>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</si>
  <si>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</si>
  <si>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</si>
  <si>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</si>
  <si>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</si>
  <si>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</si>
  <si>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</si>
  <si>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</si>
  <si>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</si>
  <si>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</si>
  <si>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</si>
  <si>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</si>
  <si>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</si>
  <si>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</si>
  <si>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</si>
  <si>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</si>
  <si>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</si>
  <si>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</si>
  <si>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</si>
  <si>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</si>
  <si>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</si>
  <si>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</si>
  <si>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</si>
  <si>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</si>
  <si>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</si>
  <si>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</si>
  <si>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</si>
  <si>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</si>
  <si>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</si>
  <si>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</si>
  <si>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</si>
  <si>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</si>
  <si>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</si>
  <si>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</si>
  <si>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</si>
  <si>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</si>
  <si>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</si>
  <si>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</si>
  <si>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</si>
  <si>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</si>
  <si>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</si>
  <si>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</si>
  <si>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</si>
  <si>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</si>
  <si>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</si>
  <si>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</si>
  <si>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</si>
  <si>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</si>
  <si>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</si>
  <si>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</si>
  <si>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</si>
  <si>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</si>
  <si>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</si>
  <si>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</si>
  <si>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</si>
  <si>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</si>
  <si>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</si>
  <si>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</si>
  <si>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</si>
  <si>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</si>
  <si>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</si>
  <si>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</si>
  <si>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</si>
  <si>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</si>
  <si>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</si>
  <si>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</si>
  <si>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</si>
  <si>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</si>
  <si>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</si>
  <si>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</si>
  <si>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</si>
  <si>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</si>
  <si>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</si>
  <si>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</si>
  <si>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</si>
  <si>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</si>
  <si>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</si>
  <si>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</si>
  <si>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</si>
  <si>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</si>
  <si>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</si>
  <si>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</si>
  <si>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</si>
  <si>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</si>
  <si>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</si>
  <si>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</si>
  <si>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</si>
  <si>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</si>
  <si>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</si>
  <si>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</si>
  <si>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</si>
  <si>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</si>
  <si>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</si>
  <si>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</si>
  <si>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</si>
  <si>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</si>
  <si>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</si>
  <si>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</si>
  <si>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</si>
  <si>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</si>
  <si>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</si>
  <si>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</si>
  <si>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</si>
  <si>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</si>
  <si>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</si>
  <si>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</si>
  <si>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</si>
  <si>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</si>
  <si>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</si>
  <si>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</si>
  <si>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</si>
  <si>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</si>
  <si>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</si>
  <si>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</si>
  <si>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</si>
  <si>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</si>
  <si>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</si>
  <si>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</si>
  <si>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</si>
  <si>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</si>
  <si>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</si>
  <si>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</si>
  <si>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</si>
  <si>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</si>
  <si>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</si>
  <si>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</si>
  <si>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</si>
  <si>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</si>
  <si>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</si>
  <si>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</si>
  <si>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</si>
  <si>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</si>
  <si>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</si>
  <si>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</si>
  <si>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</si>
  <si>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</si>
  <si>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</si>
  <si>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</si>
  <si>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</si>
  <si>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</si>
  <si>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</si>
  <si>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</si>
  <si>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</si>
  <si>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</si>
  <si>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</si>
  <si>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</si>
  <si>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</si>
  <si>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</si>
  <si>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</si>
  <si>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</si>
  <si>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</si>
  <si>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</si>
  <si>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</si>
  <si>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</si>
  <si>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</si>
  <si>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</si>
  <si>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</si>
  <si>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</si>
  <si>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</si>
  <si>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</si>
  <si>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</si>
  <si>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</si>
  <si>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</si>
  <si>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</si>
  <si>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</si>
  <si>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</si>
  <si>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</si>
  <si>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</si>
  <si>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</si>
  <si>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</si>
  <si>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</si>
  <si>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</si>
  <si>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</si>
  <si>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</si>
  <si>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</si>
  <si>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</si>
  <si>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</si>
  <si>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</si>
  <si>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</si>
  <si>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</si>
  <si>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</si>
  <si>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</si>
  <si>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</si>
  <si>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</si>
  <si>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</si>
  <si>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</si>
  <si>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</si>
  <si>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</si>
  <si>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</si>
  <si>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</si>
  <si>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</si>
  <si>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</si>
  <si>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</si>
  <si>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</si>
  <si>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</si>
  <si>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</si>
  <si>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</si>
  <si>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</si>
  <si>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</si>
  <si>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</si>
  <si>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</si>
  <si>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</si>
  <si>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</si>
  <si>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</si>
  <si>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</si>
  <si>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</si>
  <si>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</si>
  <si>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</si>
  <si>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</si>
  <si>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</si>
  <si>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</si>
  <si>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</si>
  <si>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</si>
  <si>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</si>
  <si>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</si>
  <si>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</si>
  <si>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</si>
  <si>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</si>
  <si>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</si>
  <si>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</si>
  <si>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</si>
  <si>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</si>
  <si>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</si>
  <si>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</si>
  <si>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</si>
  <si>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</si>
  <si>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</si>
  <si>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</si>
  <si>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</si>
  <si>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</si>
  <si>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</si>
  <si>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</si>
  <si>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</si>
  <si>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</si>
  <si>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</si>
  <si>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</si>
  <si>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</si>
  <si>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</si>
  <si>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</si>
  <si>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</si>
  <si>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</si>
  <si>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</si>
  <si>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</si>
  <si>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</si>
  <si>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</si>
  <si>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</si>
  <si>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</si>
  <si>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</si>
  <si>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</si>
  <si>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</si>
  <si>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</si>
  <si>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</si>
  <si>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</si>
  <si>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</si>
  <si>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</si>
  <si>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</si>
  <si>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</si>
  <si>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</si>
  <si>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</si>
  <si>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</si>
  <si>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</si>
  <si>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</si>
  <si>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</si>
  <si>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</si>
  <si>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</si>
  <si>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</si>
  <si>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</si>
  <si>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</si>
  <si>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</si>
  <si>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</si>
  <si>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</si>
  <si>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</si>
  <si>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</si>
  <si>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</si>
  <si>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</si>
  <si>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</si>
  <si>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</si>
  <si>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</si>
  <si>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</si>
  <si>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</si>
  <si>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</si>
  <si>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</si>
  <si>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</si>
  <si>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</si>
  <si>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</si>
  <si>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</si>
  <si>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</si>
  <si>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</si>
  <si>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</si>
  <si>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</si>
  <si>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</si>
  <si>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</si>
  <si>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</si>
  <si>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</si>
  <si>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</si>
  <si>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</si>
  <si>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</si>
  <si>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</si>
  <si>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</si>
  <si>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</si>
  <si>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</si>
  <si>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</si>
  <si>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</si>
  <si>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</si>
  <si>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</si>
  <si>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</si>
  <si>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</si>
  <si>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</si>
  <si>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</si>
  <si>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</si>
  <si>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</si>
  <si>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</si>
  <si>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</si>
  <si>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</si>
  <si>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</si>
  <si>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</si>
  <si>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</si>
  <si>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</si>
  <si>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</si>
  <si>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</si>
  <si>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</si>
  <si>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</si>
  <si>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</si>
  <si>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</si>
  <si>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</si>
  <si>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</si>
  <si>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</si>
  <si>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</si>
  <si>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</si>
  <si>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</si>
  <si>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</si>
  <si>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</si>
  <si>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</si>
  <si>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</si>
  <si>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</si>
  <si>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</si>
  <si>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</si>
  <si>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</si>
  <si>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</si>
  <si>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</si>
  <si>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</si>
  <si>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</si>
  <si>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</si>
  <si>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</si>
  <si>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</si>
  <si>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</si>
  <si>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</si>
  <si>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</si>
  <si>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</si>
  <si>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</si>
  <si>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</si>
  <si>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</si>
  <si>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</si>
  <si>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</si>
  <si>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</si>
  <si>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</si>
  <si>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</si>
  <si>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</si>
  <si>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</si>
  <si>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</si>
  <si>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</si>
  <si>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</si>
  <si>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</si>
  <si>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</si>
  <si>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</si>
  <si>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</si>
  <si>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</si>
  <si>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</si>
  <si>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</si>
  <si>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</si>
  <si>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</si>
  <si>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</si>
  <si>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</si>
  <si>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</si>
  <si>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</si>
  <si>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</si>
  <si>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</si>
  <si>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</si>
  <si>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</si>
  <si>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</si>
  <si>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</si>
  <si>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</si>
  <si>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</si>
  <si>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</si>
  <si>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</si>
  <si>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</si>
  <si>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</si>
  <si>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</si>
  <si>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</si>
  <si>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</si>
  <si>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</si>
  <si>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</si>
  <si>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</si>
  <si>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</si>
  <si>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</si>
  <si>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</si>
  <si>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</si>
  <si>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</si>
  <si>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</si>
  <si>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</si>
  <si>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</si>
  <si>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</si>
  <si>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</si>
  <si>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</si>
  <si>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</si>
  <si>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</si>
  <si>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</si>
  <si>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</si>
  <si>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</si>
  <si>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</si>
  <si>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</si>
  <si>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</si>
  <si>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</si>
  <si>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</si>
  <si>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</si>
  <si>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</si>
  <si>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</si>
  <si>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</si>
  <si>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</si>
  <si>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</si>
  <si>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</si>
  <si>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</si>
  <si>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</si>
  <si>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</si>
  <si>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</si>
  <si>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</si>
  <si>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</si>
  <si>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</si>
  <si>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</si>
  <si>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</si>
  <si>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</si>
  <si>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</si>
  <si>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</si>
  <si>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</si>
  <si>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</si>
  <si>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</si>
  <si>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</si>
  <si>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</si>
  <si>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</si>
  <si>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</si>
  <si>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</si>
  <si>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</si>
  <si>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</si>
  <si>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</si>
  <si>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</si>
  <si>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</si>
  <si>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</si>
  <si>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</si>
  <si>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</si>
  <si>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</si>
  <si>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</si>
  <si>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</si>
  <si>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</si>
  <si>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</si>
  <si>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</si>
  <si>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</si>
  <si>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</si>
  <si>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</si>
  <si>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</si>
  <si>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</si>
  <si>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</si>
  <si>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</si>
  <si>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</si>
  <si>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</si>
  <si>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</si>
  <si>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</si>
  <si>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</si>
  <si>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</si>
  <si>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</si>
  <si>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</si>
  <si>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</si>
  <si>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</si>
  <si>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</si>
  <si>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</si>
  <si>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</si>
  <si>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</si>
  <si>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</si>
  <si>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</si>
  <si>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</si>
  <si>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</si>
  <si>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</si>
  <si>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</si>
  <si>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</si>
  <si>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</si>
  <si>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</si>
  <si>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</si>
  <si>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</si>
  <si>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</si>
  <si>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</si>
  <si>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</si>
  <si>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</si>
  <si>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</si>
  <si>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</si>
  <si>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</si>
  <si>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</si>
  <si>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</si>
  <si>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</si>
  <si>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</si>
  <si>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</si>
  <si>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</si>
  <si>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</si>
  <si>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</si>
  <si>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</si>
  <si>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</si>
  <si>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</si>
  <si>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</si>
  <si>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</si>
  <si>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</si>
  <si>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</si>
  <si>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</si>
  <si>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</si>
  <si>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</si>
  <si>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</si>
  <si>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</si>
  <si>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</si>
  <si>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</si>
  <si>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</si>
  <si>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</si>
  <si>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</si>
  <si>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</si>
  <si>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</si>
  <si>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</si>
  <si>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</si>
  <si>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</si>
  <si>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</si>
  <si>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</si>
  <si>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</si>
  <si>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</si>
  <si>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</si>
  <si>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</si>
  <si>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</si>
  <si>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</si>
  <si>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</si>
  <si>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</si>
  <si>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</si>
  <si>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</si>
  <si>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</si>
  <si>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</si>
  <si>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</si>
  <si>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</si>
  <si>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</si>
  <si>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</si>
  <si>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</si>
  <si>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</si>
  <si>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</si>
  <si>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</si>
  <si>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</si>
  <si>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</si>
  <si>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</si>
  <si>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</si>
  <si>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</si>
  <si>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</si>
  <si>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</si>
  <si>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</si>
  <si>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</si>
  <si>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</si>
  <si>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</si>
  <si>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</si>
  <si>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</si>
  <si>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</si>
  <si>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</si>
  <si>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</si>
  <si>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</si>
  <si>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</si>
  <si>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</si>
  <si>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</si>
  <si>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</si>
  <si>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</si>
  <si>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</si>
  <si>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</si>
  <si>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</si>
  <si>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</si>
  <si>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</si>
  <si>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</si>
  <si>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</si>
  <si>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</si>
  <si>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</si>
  <si>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</si>
  <si>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</si>
  <si>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</si>
  <si>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</si>
  <si>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</si>
  <si>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</si>
  <si>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</si>
  <si>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</si>
  <si>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</si>
  <si>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</si>
  <si>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</si>
  <si>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</si>
  <si>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</si>
  <si>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</si>
  <si>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</si>
  <si>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</si>
  <si>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</si>
  <si>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</si>
  <si>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</si>
  <si>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</si>
  <si>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</si>
  <si>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</si>
  <si>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</si>
  <si>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</si>
  <si>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</si>
  <si>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</si>
  <si>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</si>
  <si>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</si>
  <si>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</si>
  <si>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</si>
  <si>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</si>
  <si>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</si>
  <si>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</si>
  <si>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</si>
  <si>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</si>
  <si>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</si>
  <si>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</si>
  <si>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</si>
  <si>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</si>
  <si>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</si>
  <si>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</si>
  <si>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</si>
  <si>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</si>
  <si>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</si>
  <si>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</si>
  <si>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</si>
  <si>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</si>
  <si>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</si>
  <si>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</si>
  <si>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</si>
  <si>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</si>
  <si>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</si>
  <si>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</si>
  <si>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</si>
  <si>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</si>
  <si>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</si>
  <si>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</si>
  <si>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</si>
  <si>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</si>
  <si>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</si>
  <si>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</si>
  <si>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</si>
  <si>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</si>
  <si>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</si>
  <si>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</si>
  <si>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</si>
  <si>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</si>
  <si>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</si>
  <si>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</si>
  <si>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</si>
  <si>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</si>
  <si>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</si>
  <si>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</si>
  <si>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</si>
  <si>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</si>
  <si>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</si>
  <si>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</si>
  <si>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</si>
  <si>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</si>
  <si>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</si>
  <si>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</si>
  <si>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</si>
  <si>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</si>
  <si>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</si>
  <si>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</si>
  <si>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</si>
  <si>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</si>
  <si>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</si>
  <si>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</si>
  <si>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</si>
  <si>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</si>
  <si>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</si>
  <si>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</si>
  <si>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</si>
  <si>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</si>
  <si>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</si>
  <si>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</si>
  <si>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</si>
  <si>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</si>
  <si>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</si>
  <si>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</si>
  <si>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</si>
  <si>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</si>
  <si>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</si>
  <si>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</si>
  <si>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</si>
  <si>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</si>
  <si>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</si>
  <si>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</si>
  <si>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</si>
  <si>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</si>
  <si>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</si>
  <si>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</si>
  <si>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</si>
  <si>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</si>
  <si>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</si>
  <si>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</si>
  <si>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</si>
  <si>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</si>
  <si>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</si>
  <si>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</si>
  <si>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</si>
  <si>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</si>
  <si>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</si>
  <si>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</si>
  <si>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</si>
  <si>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</si>
  <si>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</si>
  <si>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</si>
  <si>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</si>
  <si>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</si>
  <si>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</si>
  <si>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</si>
  <si>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</si>
  <si>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</si>
  <si>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</si>
  <si>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</si>
  <si>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</si>
  <si>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</si>
  <si>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</si>
  <si>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</si>
  <si>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</si>
  <si>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</si>
  <si>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</si>
  <si>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</si>
  <si>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</si>
  <si>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</si>
  <si>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</si>
  <si>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</si>
  <si>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</si>
  <si>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</si>
  <si>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</si>
  <si>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</si>
  <si>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</si>
  <si>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</si>
  <si>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</si>
  <si>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</si>
  <si>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</si>
  <si>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</si>
  <si>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</si>
  <si>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</si>
  <si>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</si>
  <si>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</si>
  <si>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</si>
  <si>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</si>
  <si>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</si>
  <si>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</si>
  <si>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</si>
  <si>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</si>
  <si>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</si>
  <si>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</si>
  <si>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</si>
  <si>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</si>
  <si>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</si>
  <si>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</si>
  <si>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</si>
  <si>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</si>
  <si>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</si>
  <si>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</si>
  <si>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</si>
  <si>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</si>
  <si>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</si>
  <si>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</si>
  <si>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</si>
  <si>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</si>
  <si>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</si>
  <si>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</si>
  <si>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</si>
  <si>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</si>
  <si>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</si>
  <si>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</si>
  <si>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</si>
  <si>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</si>
  <si>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</si>
  <si>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</si>
  <si>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</si>
  <si>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</si>
  <si>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</si>
  <si>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</si>
  <si>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</si>
  <si>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</si>
  <si>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</si>
  <si>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</si>
  <si>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</si>
  <si>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</si>
  <si>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</si>
  <si>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</si>
  <si>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</si>
  <si>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</si>
  <si>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</si>
  <si>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</si>
  <si>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</si>
  <si>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</si>
  <si>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</si>
  <si>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</si>
  <si>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</si>
  <si>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</si>
  <si>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</si>
  <si>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</si>
  <si>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</si>
  <si>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</si>
  <si>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</si>
  <si>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</si>
  <si>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</si>
  <si>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</si>
  <si>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</si>
  <si>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</si>
  <si>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</si>
  <si>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</si>
  <si>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</si>
  <si>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</si>
  <si>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</si>
  <si>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</si>
  <si>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</si>
  <si>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</si>
  <si>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</si>
  <si>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</si>
  <si>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</si>
  <si>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</si>
  <si>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</si>
  <si>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</si>
  <si>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</si>
  <si>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</si>
  <si>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</si>
  <si>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</si>
  <si>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</si>
  <si>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</si>
  <si>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</si>
  <si>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</si>
  <si>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</si>
  <si>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</si>
  <si>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</si>
  <si>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</si>
  <si>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</si>
  <si>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</si>
  <si>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</si>
  <si>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</si>
  <si>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</si>
  <si>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</si>
  <si>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</si>
  <si>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</si>
  <si>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</si>
  <si>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</si>
  <si>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</si>
  <si>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</si>
  <si>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</si>
  <si>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</si>
  <si>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</si>
  <si>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</si>
  <si>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</si>
  <si>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</si>
  <si>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</si>
  <si>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</si>
  <si>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</si>
  <si>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</si>
  <si>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</si>
  <si>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</si>
  <si>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</si>
  <si>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</si>
  <si>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</si>
  <si>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</si>
  <si>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</si>
  <si>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</si>
  <si>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</si>
  <si>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</si>
  <si>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</si>
  <si>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</si>
  <si>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</si>
  <si>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</si>
  <si>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</si>
  <si>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</si>
  <si>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</si>
  <si>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</si>
  <si>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</si>
  <si>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</si>
  <si>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</si>
  <si>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</si>
  <si>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</si>
  <si>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</si>
  <si>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</si>
  <si>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</si>
  <si>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</si>
  <si>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</si>
  <si>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</si>
  <si>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</si>
  <si>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</si>
  <si>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</si>
  <si>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</si>
  <si>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</si>
  <si>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</si>
  <si>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</si>
  <si>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</si>
  <si>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</si>
  <si>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</si>
  <si>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</si>
  <si>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</si>
  <si>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</si>
  <si>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</si>
  <si>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</si>
  <si>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</si>
  <si>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</si>
  <si>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</si>
  <si>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</si>
  <si>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</si>
  <si>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</si>
  <si>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</si>
  <si>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</si>
  <si>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</si>
  <si>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</si>
  <si>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</si>
  <si>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</si>
  <si>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</si>
  <si>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</si>
  <si>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</si>
  <si>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</si>
  <si>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</si>
  <si>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</si>
  <si>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</si>
  <si>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</si>
  <si>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</si>
  <si>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</si>
  <si>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</si>
  <si>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</si>
  <si>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</si>
  <si>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</si>
  <si>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</si>
  <si>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</si>
  <si>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</si>
  <si>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</si>
  <si>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</si>
  <si>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</si>
  <si>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</si>
  <si>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</si>
  <si>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</si>
  <si>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</si>
  <si>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</si>
  <si>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</si>
  <si>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</si>
  <si>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</si>
  <si>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</si>
  <si>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</si>
  <si>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</si>
  <si>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</si>
  <si>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</si>
  <si>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</si>
  <si>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</si>
  <si>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</si>
  <si>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</si>
  <si>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</si>
  <si>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</si>
  <si>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</si>
  <si>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</si>
  <si>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</si>
  <si>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</si>
  <si>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</si>
  <si>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</si>
  <si>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</si>
  <si>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</si>
  <si>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</si>
  <si>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</si>
  <si>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</si>
  <si>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</si>
  <si>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</si>
  <si>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</si>
  <si>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</si>
  <si>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</si>
  <si>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</si>
  <si>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</si>
  <si>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</si>
  <si>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</si>
  <si>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</si>
  <si>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</si>
  <si>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</si>
  <si>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</si>
  <si>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</si>
  <si>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</si>
  <si>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</si>
  <si>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</si>
  <si>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</si>
  <si>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</si>
  <si>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</si>
  <si>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</si>
  <si>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</si>
  <si>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</si>
  <si>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</si>
  <si>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</si>
  <si>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</si>
  <si>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</si>
  <si>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</si>
  <si>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</si>
  <si>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</si>
  <si>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</si>
  <si>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</si>
  <si>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</si>
  <si>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</si>
  <si>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</si>
  <si>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</si>
  <si>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</si>
  <si>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</si>
  <si>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</si>
  <si>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</si>
  <si>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</si>
  <si>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</si>
  <si>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</si>
  <si>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</si>
  <si>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</si>
  <si>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</si>
  <si>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</si>
  <si>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</si>
  <si>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</si>
  <si>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</si>
  <si>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</si>
  <si>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</si>
  <si>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</si>
  <si>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</si>
  <si>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</si>
  <si>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</si>
  <si>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</si>
  <si>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</si>
  <si>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</si>
  <si>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</si>
  <si>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</si>
  <si>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</si>
  <si>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</si>
  <si>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</si>
  <si>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</si>
  <si>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</si>
  <si>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</si>
  <si>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</si>
  <si>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</si>
  <si>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</si>
  <si>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</si>
  <si>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</si>
  <si>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</si>
  <si>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</si>
  <si>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</si>
  <si>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</si>
  <si>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</si>
  <si>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</si>
  <si>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</si>
  <si>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</si>
  <si>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</si>
  <si>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</si>
  <si>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</si>
  <si>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</si>
  <si>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</si>
  <si>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</si>
  <si>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</si>
  <si>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</si>
  <si>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</si>
  <si>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</si>
  <si>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</si>
  <si>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</si>
  <si>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</si>
  <si>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</si>
  <si>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</si>
  <si>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</si>
  <si>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</si>
  <si>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</si>
  <si>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</si>
  <si>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</si>
  <si>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</si>
  <si>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</si>
  <si>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</si>
  <si>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</si>
  <si>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</si>
  <si>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</si>
  <si>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</si>
  <si>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</si>
  <si>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</si>
  <si>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</si>
  <si>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</si>
  <si>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</si>
  <si>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</si>
  <si>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</si>
  <si>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</si>
  <si>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</si>
  <si>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</si>
  <si>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</si>
  <si>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</si>
  <si>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</si>
  <si>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</si>
  <si>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</si>
  <si>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</si>
  <si>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</si>
  <si>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</si>
  <si>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</si>
  <si>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</si>
  <si>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</si>
  <si>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</si>
  <si>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</si>
  <si>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</si>
  <si>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</si>
  <si>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</si>
  <si>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</si>
  <si>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</si>
  <si>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</si>
  <si>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</si>
  <si>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</si>
  <si>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</si>
  <si>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</si>
  <si>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</si>
  <si>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</si>
  <si>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</si>
  <si>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</si>
  <si>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</si>
  <si>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</si>
  <si>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</si>
  <si>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</si>
  <si>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</si>
  <si>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</si>
  <si>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</si>
  <si>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</si>
  <si>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</si>
  <si>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</si>
  <si>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</si>
  <si>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</si>
  <si>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</si>
  <si>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</si>
  <si>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</si>
  <si>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</si>
  <si>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</si>
  <si>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</si>
  <si>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</si>
  <si>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</si>
  <si>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</si>
  <si>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</si>
  <si>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</si>
  <si>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</si>
  <si>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</si>
  <si>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</si>
  <si>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</si>
  <si>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</si>
  <si>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</si>
  <si>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</si>
  <si>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</si>
  <si>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</si>
  <si>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</si>
  <si>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</si>
  <si>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</si>
  <si>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</si>
  <si>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</si>
  <si>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</si>
  <si>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</si>
  <si>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</si>
  <si>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</si>
  <si>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</si>
  <si>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</si>
  <si>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</si>
  <si>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</si>
  <si>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</si>
  <si>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</si>
  <si>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</si>
  <si>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</si>
  <si>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</si>
  <si>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</si>
  <si>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</si>
  <si>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</si>
  <si>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</si>
  <si>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</si>
  <si>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</si>
  <si>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</si>
  <si>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</si>
  <si>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</si>
  <si>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</si>
  <si>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</si>
  <si>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</si>
  <si>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</si>
  <si>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</si>
  <si>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</si>
  <si>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</si>
  <si>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</si>
  <si>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</si>
  <si>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</si>
  <si>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</si>
  <si>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</si>
  <si>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</si>
  <si>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</si>
  <si>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</si>
  <si>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</si>
  <si>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</si>
  <si>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</si>
  <si>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</si>
  <si>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</si>
  <si>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</si>
  <si>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</si>
  <si>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</si>
  <si>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</si>
  <si>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</si>
  <si>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</si>
  <si>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</si>
  <si>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</si>
  <si>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</si>
  <si>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</si>
  <si>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</si>
  <si>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</si>
  <si>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</si>
  <si>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</si>
  <si>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</si>
  <si>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</si>
  <si>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</si>
  <si>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</si>
  <si>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</si>
  <si>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</si>
  <si>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</si>
  <si>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</si>
  <si>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</si>
  <si>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</si>
  <si>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</si>
  <si>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</si>
  <si>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</si>
  <si>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</si>
  <si>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</si>
  <si>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</si>
  <si>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</si>
  <si>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</si>
  <si>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</si>
  <si>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</si>
  <si>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</si>
  <si>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</si>
  <si>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</si>
  <si>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</si>
  <si>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</si>
  <si>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</si>
  <si>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</si>
  <si>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</si>
  <si>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</si>
  <si>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</si>
  <si>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</si>
  <si>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</si>
  <si>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</si>
  <si>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</si>
  <si>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</si>
  <si>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</si>
  <si>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</si>
  <si>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</si>
  <si>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</si>
  <si>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</si>
  <si>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</si>
  <si>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</si>
  <si>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</si>
  <si>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</si>
  <si>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</si>
  <si>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</si>
  <si>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</si>
  <si>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</si>
  <si>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</si>
  <si>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</si>
  <si>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</si>
  <si>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</si>
  <si>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</si>
  <si>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</si>
  <si>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</si>
  <si>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</si>
  <si>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</si>
  <si>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</si>
  <si>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</si>
  <si>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</si>
  <si>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</si>
  <si>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</si>
  <si>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</si>
  <si>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</si>
  <si>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</si>
  <si>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</si>
  <si>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</si>
  <si>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</si>
  <si>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</si>
  <si>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</si>
  <si>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</si>
  <si>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</si>
  <si>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</si>
  <si>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</si>
  <si>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</si>
  <si>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</si>
  <si>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</si>
  <si>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</si>
  <si>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</si>
  <si>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</si>
  <si>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</si>
  <si>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</si>
  <si>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</si>
  <si>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</si>
  <si>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</si>
  <si>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</si>
  <si>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</si>
  <si>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</si>
  <si>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</si>
  <si>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</si>
  <si>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</si>
  <si>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</si>
  <si>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</si>
  <si>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</si>
  <si>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</si>
  <si>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</si>
  <si>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</si>
  <si>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</si>
  <si>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</si>
  <si>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</si>
  <si>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</si>
  <si>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</si>
  <si>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</si>
  <si>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</si>
  <si>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</si>
  <si>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</si>
  <si>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</si>
  <si>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</si>
  <si>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</si>
  <si>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</si>
  <si>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</si>
  <si>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</si>
  <si>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</si>
  <si>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</si>
  <si>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</si>
  <si>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</si>
  <si>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</si>
  <si>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</si>
  <si>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</si>
  <si>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</si>
  <si>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</si>
  <si>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</si>
  <si>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</si>
  <si>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</si>
  <si>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</si>
  <si>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</si>
  <si>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</si>
  <si>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</si>
  <si>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</si>
  <si>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</si>
  <si>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</si>
  <si>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</si>
  <si>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</si>
  <si>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</si>
  <si>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</si>
  <si>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</si>
  <si>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</si>
  <si>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</si>
  <si>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</si>
  <si>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</si>
  <si>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</si>
  <si>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</si>
  <si>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</si>
  <si>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</si>
  <si>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</si>
  <si>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</si>
  <si>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</si>
  <si>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</si>
  <si>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</si>
  <si>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</si>
  <si>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</si>
  <si>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</si>
  <si>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</si>
  <si>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</si>
  <si>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</si>
  <si>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</si>
  <si>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</si>
  <si>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</si>
  <si>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</si>
  <si>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</si>
  <si>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</si>
  <si>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</si>
  <si>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</si>
  <si>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</si>
  <si>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</si>
  <si>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</si>
  <si>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</si>
  <si>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</si>
  <si>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</si>
  <si>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</si>
  <si>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</si>
  <si>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</si>
  <si>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</si>
  <si>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</si>
  <si>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</si>
  <si>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</si>
  <si>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</si>
  <si>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</si>
  <si>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</si>
  <si>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</si>
  <si>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</si>
  <si>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</si>
  <si>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</si>
  <si>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</si>
  <si>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</si>
  <si>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</si>
  <si>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</si>
  <si>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</si>
  <si>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</si>
  <si>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</si>
  <si>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</si>
  <si>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</si>
  <si>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</si>
  <si>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</si>
  <si>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</si>
  <si>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</si>
  <si>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</si>
  <si>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</si>
  <si>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</si>
  <si>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</si>
  <si>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</si>
  <si>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</si>
  <si>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</si>
  <si>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</si>
  <si>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</si>
  <si>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</si>
  <si>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</si>
  <si>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</si>
  <si>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</si>
  <si>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</si>
  <si>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</si>
  <si>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</si>
  <si>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</si>
  <si>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</si>
  <si>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</si>
  <si>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</si>
  <si>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</si>
  <si>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</si>
  <si>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</si>
  <si>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</si>
  <si>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</si>
  <si>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</si>
  <si>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</si>
  <si>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</si>
  <si>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</si>
  <si>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</si>
  <si>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</si>
  <si>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</si>
  <si>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</si>
  <si>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</si>
  <si>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</si>
  <si>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</si>
  <si>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</si>
  <si>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</si>
  <si>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</si>
  <si>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</si>
  <si>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</si>
  <si>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</si>
  <si>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</si>
  <si>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</si>
  <si>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</si>
  <si>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</si>
  <si>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</si>
  <si>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</si>
  <si>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</si>
  <si>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</si>
  <si>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</si>
  <si>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</si>
  <si>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</si>
  <si>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</si>
  <si>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</si>
  <si>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</si>
  <si>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</si>
  <si>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</si>
  <si>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</si>
  <si>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</si>
  <si>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</si>
  <si>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</si>
  <si>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</si>
  <si>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</si>
  <si>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</si>
  <si>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</si>
  <si>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</si>
  <si>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</si>
  <si>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</si>
  <si>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</si>
  <si>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</si>
  <si>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</si>
  <si>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</si>
  <si>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</si>
  <si>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</si>
  <si>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</si>
  <si>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</si>
  <si>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</si>
  <si>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</si>
  <si>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</si>
  <si>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</si>
  <si>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</si>
  <si>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</si>
  <si>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</si>
  <si>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</si>
  <si>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</si>
  <si>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</si>
  <si>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</si>
  <si>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</si>
  <si>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</si>
  <si>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</si>
  <si>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</si>
  <si>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</si>
  <si>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</si>
  <si>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</si>
  <si>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</si>
  <si>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</si>
  <si>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</si>
  <si>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</si>
  <si>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</si>
  <si>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</si>
  <si>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</si>
  <si>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</si>
  <si>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</si>
  <si>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</si>
  <si>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</si>
  <si>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</si>
  <si>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</si>
  <si>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</si>
  <si>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</si>
  <si>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</si>
  <si>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</si>
  <si>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</si>
  <si>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</si>
  <si>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</si>
  <si>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</si>
  <si>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</si>
  <si>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</si>
  <si>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</si>
  <si>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</si>
  <si>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</si>
  <si>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</si>
  <si>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</si>
  <si>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</si>
  <si>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</si>
  <si>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</si>
  <si>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</si>
  <si>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</si>
  <si>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</si>
  <si>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</si>
  <si>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</si>
  <si>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</si>
  <si>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</si>
  <si>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</si>
  <si>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</si>
  <si>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</si>
  <si>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</si>
  <si>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</si>
  <si>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</si>
  <si>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</si>
  <si>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</si>
  <si>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</si>
  <si>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</si>
  <si>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</si>
  <si>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</si>
  <si>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</si>
  <si>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</si>
  <si>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</si>
  <si>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</si>
  <si>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</si>
  <si>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</si>
  <si>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</si>
  <si>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</si>
  <si>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</si>
  <si>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</si>
  <si>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</si>
  <si>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</si>
  <si>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</si>
  <si>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</si>
  <si>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</si>
  <si>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</si>
  <si>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</si>
  <si>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</si>
  <si>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</si>
  <si>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</si>
  <si>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</si>
  <si>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</si>
  <si>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</si>
  <si>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</si>
  <si>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</si>
  <si>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</si>
  <si>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</si>
  <si>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</si>
  <si>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</si>
  <si>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</si>
  <si>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</si>
  <si>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</si>
  <si>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</si>
  <si>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</si>
  <si>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</si>
  <si>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</si>
  <si>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</si>
  <si>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</si>
  <si>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</si>
  <si>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</si>
  <si>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</si>
  <si>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</si>
  <si>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</si>
  <si>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</si>
  <si>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</si>
  <si>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</si>
  <si>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</si>
  <si>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</si>
  <si>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</si>
  <si>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</si>
  <si>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</si>
  <si>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</si>
  <si>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</si>
  <si>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</si>
  <si>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</si>
  <si>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</si>
  <si>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</si>
  <si>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</si>
  <si>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</si>
  <si>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</si>
  <si>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</si>
  <si>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</si>
  <si>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</si>
  <si>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</si>
  <si>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</si>
  <si>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</si>
  <si>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</si>
  <si>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</si>
  <si>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</si>
  <si>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</si>
  <si>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</si>
  <si>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</si>
  <si>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</si>
  <si>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</si>
  <si>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</si>
  <si>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</si>
  <si>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</si>
  <si>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</si>
  <si>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</si>
  <si>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</si>
  <si>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</si>
  <si>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</si>
  <si>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</si>
  <si>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</si>
  <si>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</si>
  <si>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</si>
  <si>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</si>
  <si>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</si>
  <si>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</si>
  <si>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</si>
  <si>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</si>
  <si>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</si>
  <si>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</si>
  <si>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</si>
  <si>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</si>
  <si>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</si>
  <si>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</si>
  <si>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</si>
  <si>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</si>
  <si>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</si>
  <si>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</si>
  <si>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</si>
  <si>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</si>
  <si>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</si>
  <si>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</si>
  <si>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</si>
  <si>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</si>
  <si>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</si>
  <si>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</si>
  <si>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</si>
  <si>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</si>
  <si>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</si>
  <si>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</si>
  <si>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</si>
  <si>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</si>
  <si>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</si>
  <si>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</si>
  <si>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</si>
  <si>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</si>
  <si>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</si>
  <si>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</si>
  <si>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</si>
  <si>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</si>
  <si>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</si>
  <si>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</si>
  <si>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</si>
  <si>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</si>
  <si>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</si>
  <si>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</si>
  <si>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</si>
  <si>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</si>
  <si>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</si>
  <si>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</si>
  <si>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</si>
  <si>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</si>
  <si>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</si>
  <si>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</si>
  <si>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</si>
  <si>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</si>
  <si>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</si>
  <si>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</si>
  <si>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</si>
  <si>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</si>
  <si>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</si>
  <si>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</si>
  <si>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</si>
  <si>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</si>
  <si>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</si>
  <si>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</si>
  <si>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</si>
  <si>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</si>
  <si>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</si>
  <si>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</si>
  <si>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</si>
  <si>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</si>
  <si>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</si>
  <si>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</si>
  <si>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</si>
  <si>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</si>
  <si>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</si>
  <si>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</si>
  <si>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</si>
  <si>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</si>
  <si>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</si>
  <si>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</si>
  <si>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</si>
  <si>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</si>
  <si>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</si>
  <si>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</si>
  <si>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</si>
  <si>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</si>
  <si>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</si>
  <si>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</si>
  <si>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</si>
  <si>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</si>
  <si>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</si>
  <si>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</si>
  <si>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</si>
  <si>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</si>
  <si>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</si>
  <si>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</si>
  <si>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</si>
  <si>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</si>
  <si>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</si>
  <si>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</si>
  <si>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</si>
  <si>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</si>
  <si>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</si>
  <si>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</si>
  <si>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</si>
  <si>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</si>
  <si>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</si>
  <si>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</si>
  <si>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</si>
  <si>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</si>
  <si>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</si>
  <si>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</si>
  <si>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</si>
  <si>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</si>
  <si>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</si>
  <si>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</si>
  <si>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</si>
  <si>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</si>
  <si>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</si>
  <si>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</si>
  <si>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</si>
  <si>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</si>
  <si>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</si>
  <si>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</si>
  <si>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</si>
  <si>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</si>
  <si>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</si>
  <si>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</si>
  <si>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</si>
  <si>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</si>
  <si>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</si>
  <si>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</si>
  <si>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</si>
  <si>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</si>
  <si>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</si>
  <si>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</si>
  <si>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</si>
  <si>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</si>
  <si>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</si>
  <si>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</si>
  <si>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</si>
  <si>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</si>
  <si>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</si>
  <si>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</si>
  <si>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</si>
  <si>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</si>
  <si>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</si>
  <si>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</si>
  <si>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</si>
  <si>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</si>
  <si>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</si>
  <si>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</si>
  <si>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</si>
  <si>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</si>
  <si>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</si>
  <si>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</si>
  <si>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</si>
  <si>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</si>
  <si>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</si>
  <si>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</si>
  <si>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</si>
  <si>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</si>
  <si>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</si>
  <si>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</si>
  <si>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</si>
  <si>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</si>
  <si>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</si>
  <si>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</si>
  <si>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</si>
  <si>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</si>
  <si>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</si>
  <si>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</si>
  <si>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</si>
  <si>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</si>
  <si>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</si>
  <si>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</si>
  <si>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</si>
  <si>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</si>
  <si>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</si>
  <si>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</si>
  <si>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</si>
  <si>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</si>
  <si>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</si>
  <si>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</si>
  <si>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</si>
  <si>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</si>
  <si>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</si>
  <si>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</si>
  <si>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</si>
  <si>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</si>
  <si>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</si>
  <si>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</si>
  <si>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</si>
  <si>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</si>
  <si>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</si>
  <si>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</si>
  <si>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</si>
  <si>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</si>
  <si>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</si>
  <si>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</si>
  <si>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</si>
  <si>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</si>
  <si>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</si>
  <si>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</si>
  <si>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</si>
  <si>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</si>
  <si>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</si>
  <si>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</si>
  <si>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</si>
  <si>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</si>
  <si>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</si>
  <si>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</si>
  <si>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</si>
  <si>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</si>
  <si>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</si>
  <si>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</si>
  <si>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</si>
  <si>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</si>
  <si>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</si>
  <si>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</si>
  <si>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</si>
  <si>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</si>
  <si>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</si>
  <si>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</si>
  <si>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</si>
  <si>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</si>
  <si>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</si>
  <si>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</si>
  <si>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</si>
  <si>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</si>
  <si>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</si>
  <si>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</si>
  <si>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</si>
  <si>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</si>
  <si>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</si>
  <si>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</si>
  <si>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</si>
  <si>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</si>
  <si>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</si>
  <si>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</si>
  <si>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</si>
  <si>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</si>
  <si>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</si>
  <si>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</si>
  <si>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</si>
  <si>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</si>
  <si>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</si>
  <si>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</si>
  <si>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</si>
  <si>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</si>
  <si>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</si>
  <si>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</si>
  <si>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</si>
  <si>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</si>
  <si>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</si>
  <si>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</si>
  <si>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</si>
  <si>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</si>
  <si>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</si>
  <si>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</si>
  <si>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</si>
  <si>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</si>
  <si>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</si>
  <si>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</si>
  <si>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</si>
  <si>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</si>
  <si>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</si>
  <si>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</si>
  <si>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</si>
  <si>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</si>
  <si>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</si>
  <si>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</si>
  <si>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</si>
  <si>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</si>
  <si>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</si>
  <si>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</si>
  <si>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</si>
  <si>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</si>
  <si>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</si>
  <si>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</si>
  <si>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</si>
  <si>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</si>
  <si>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</si>
  <si>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</si>
  <si>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</si>
  <si>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</si>
  <si>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</si>
  <si>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</si>
  <si>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</si>
  <si>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</si>
  <si>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</si>
  <si>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</si>
  <si>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</si>
  <si>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</si>
  <si>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</si>
  <si>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</si>
  <si>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</si>
  <si>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</si>
  <si>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</si>
  <si>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</si>
  <si>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</si>
  <si>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</si>
  <si>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</si>
  <si>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</si>
  <si>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</si>
  <si>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</si>
  <si>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</si>
  <si>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</si>
  <si>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</si>
  <si>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</si>
  <si>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</si>
  <si>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</si>
  <si>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</si>
  <si>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</si>
  <si>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</si>
  <si>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</si>
  <si>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</si>
  <si>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</si>
  <si>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</si>
  <si>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</si>
  <si>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</si>
  <si>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</si>
  <si>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</si>
  <si>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</si>
  <si>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</si>
  <si>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</si>
  <si>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</si>
  <si>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</si>
  <si>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</si>
  <si>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</si>
  <si>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</si>
  <si>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</si>
  <si>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</si>
  <si>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</si>
  <si>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</si>
  <si>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</si>
  <si>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</si>
  <si>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</si>
  <si>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</si>
  <si>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</si>
  <si>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</si>
  <si>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</si>
  <si>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</si>
  <si>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</si>
  <si>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</si>
  <si>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</si>
  <si>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</si>
  <si>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</si>
  <si>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</si>
  <si>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</si>
  <si>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</si>
  <si>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</si>
  <si>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</si>
  <si>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</si>
  <si>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</si>
  <si>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</si>
  <si>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</si>
  <si>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</si>
  <si>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</si>
  <si>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</si>
  <si>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</si>
  <si>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</si>
  <si>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</si>
  <si>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</si>
  <si>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</si>
  <si>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</si>
  <si>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</si>
  <si>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</si>
  <si>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</si>
  <si>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</si>
  <si>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</si>
  <si>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</si>
  <si>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</si>
  <si>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</si>
  <si>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</si>
  <si>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</si>
  <si>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</si>
  <si>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</si>
  <si>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</si>
  <si>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</si>
  <si>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</si>
  <si>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</si>
  <si>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</si>
  <si>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</si>
  <si>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</si>
  <si>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</si>
  <si>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</si>
  <si>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</si>
  <si>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</si>
  <si>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</si>
  <si>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</si>
  <si>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</si>
  <si>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</si>
  <si>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</si>
  <si>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</si>
  <si>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</si>
  <si>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</si>
  <si>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</si>
  <si>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</si>
  <si>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</si>
  <si>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</si>
  <si>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</si>
  <si>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</si>
  <si>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</si>
  <si>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</si>
  <si>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</si>
  <si>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</si>
  <si>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</si>
  <si>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</si>
  <si>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</si>
  <si>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</si>
  <si>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</si>
  <si>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</si>
  <si>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</si>
  <si>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</si>
  <si>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</si>
  <si>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</si>
  <si>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</si>
  <si>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</si>
  <si>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</si>
  <si>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</si>
  <si>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</si>
  <si>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</si>
  <si>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</si>
  <si>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</si>
  <si>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</si>
  <si>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</si>
  <si>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</si>
  <si>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</si>
  <si>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</si>
  <si>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</si>
  <si>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</si>
  <si>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</si>
  <si>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</si>
  <si>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</si>
  <si>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</si>
  <si>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</si>
  <si>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</si>
  <si>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</si>
  <si>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</si>
  <si>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</si>
  <si>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</si>
  <si>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</si>
  <si>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</si>
  <si>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</si>
  <si>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</si>
  <si>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</si>
  <si>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</si>
  <si>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</si>
  <si>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</si>
  <si>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</si>
  <si>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</si>
  <si>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</si>
  <si>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</si>
  <si>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</si>
  <si>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</si>
  <si>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</si>
  <si>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</si>
  <si>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</si>
  <si>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</si>
  <si>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</si>
  <si>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</si>
  <si>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</si>
  <si>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</si>
  <si>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</si>
  <si>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</si>
  <si>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</si>
  <si>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</si>
  <si>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</si>
  <si>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</si>
  <si>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</si>
  <si>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</si>
  <si>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</si>
  <si>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</si>
  <si>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</si>
  <si>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</si>
  <si>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</si>
  <si>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</si>
  <si>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</si>
  <si>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</si>
  <si>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</si>
  <si>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</si>
  <si>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</si>
  <si>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</si>
  <si>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</si>
  <si>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</si>
  <si>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</si>
  <si>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</si>
  <si>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</si>
  <si>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</si>
  <si>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</si>
  <si>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</si>
  <si>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</si>
  <si>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</si>
  <si>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</si>
  <si>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</si>
  <si>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</si>
  <si>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</si>
  <si>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</si>
  <si>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</si>
  <si>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</si>
  <si>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</si>
  <si>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</si>
  <si>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</si>
  <si>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</si>
  <si>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</si>
  <si>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</si>
  <si>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</si>
  <si>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</si>
  <si>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</si>
  <si>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</si>
  <si>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</si>
  <si>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</si>
  <si>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</si>
  <si>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</si>
  <si>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</si>
  <si>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</si>
  <si>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</si>
  <si>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</si>
  <si>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</si>
  <si>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</si>
  <si>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</si>
  <si>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</si>
  <si>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</si>
  <si>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</si>
  <si>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</si>
  <si>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</si>
  <si>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</si>
  <si>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</si>
  <si>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</si>
  <si>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</si>
  <si>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</si>
  <si>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</si>
  <si>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</si>
  <si>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</si>
  <si>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</si>
  <si>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</si>
  <si>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</si>
  <si>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</si>
  <si>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</si>
  <si>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</si>
  <si>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</si>
  <si>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</si>
  <si>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</si>
  <si>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</si>
  <si>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</si>
  <si>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</si>
  <si>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</si>
  <si>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</si>
  <si>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</si>
  <si>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</si>
  <si>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</si>
  <si>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</si>
  <si>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</si>
  <si>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</si>
  <si>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</si>
  <si>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</si>
  <si>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</si>
  <si>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</si>
  <si>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</si>
  <si>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</si>
  <si>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</si>
  <si>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</si>
  <si>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</si>
  <si>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</si>
  <si>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</si>
  <si>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</si>
  <si>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</si>
  <si>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</si>
  <si>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</si>
  <si>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</si>
  <si>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</si>
  <si>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</si>
  <si>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</si>
  <si>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</si>
  <si>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</si>
  <si>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</si>
  <si>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</si>
  <si>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</si>
  <si>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</si>
  <si>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</si>
  <si>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</si>
  <si>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</si>
  <si>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</si>
  <si>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</si>
  <si>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</si>
  <si>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</si>
  <si>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</si>
  <si>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</si>
  <si>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</si>
  <si>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</si>
  <si>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</si>
  <si>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</si>
  <si>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</si>
  <si>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</si>
  <si>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</si>
  <si>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</si>
  <si>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</si>
  <si>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</si>
  <si>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</si>
  <si>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</si>
  <si>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</si>
  <si>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</si>
  <si>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</si>
  <si>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</si>
  <si>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</si>
  <si>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</si>
  <si>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</si>
  <si>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</si>
  <si>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</si>
  <si>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</si>
  <si>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</si>
  <si>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</si>
  <si>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</si>
  <si>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</si>
  <si>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</si>
  <si>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</si>
  <si>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</si>
  <si>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</si>
  <si>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</si>
  <si>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</si>
  <si>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</si>
  <si>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</si>
  <si>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</si>
  <si>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</si>
  <si>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</si>
  <si>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</si>
  <si>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</si>
  <si>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</si>
  <si>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</si>
  <si>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</si>
  <si>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</si>
  <si>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</si>
  <si>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</si>
  <si>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</si>
  <si>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</si>
  <si>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</si>
  <si>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</si>
  <si>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</si>
  <si>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</si>
  <si>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</si>
  <si>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</si>
  <si>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</si>
  <si>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</si>
  <si>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</si>
  <si>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</si>
  <si>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</si>
  <si>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</si>
  <si>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</si>
  <si>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</si>
  <si>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</si>
  <si>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</si>
  <si>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</si>
  <si>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</si>
  <si>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</si>
  <si>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</si>
  <si>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</si>
  <si>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</si>
  <si>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</si>
  <si>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</si>
  <si>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</si>
  <si>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</si>
  <si>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</si>
  <si>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</si>
  <si>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</si>
  <si>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</si>
  <si>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</si>
  <si>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</si>
  <si>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</si>
  <si>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</si>
  <si>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</si>
  <si>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</si>
  <si>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</si>
  <si>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</si>
  <si>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</si>
  <si>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</si>
  <si>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</si>
  <si>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</si>
  <si>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</si>
  <si>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</si>
  <si>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</si>
  <si>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</si>
  <si>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</si>
  <si>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</si>
  <si>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</si>
  <si>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</si>
  <si>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</si>
  <si>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</si>
  <si>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</si>
  <si>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</si>
  <si>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</si>
  <si>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</si>
  <si>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</si>
  <si>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</si>
  <si>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</si>
  <si>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</si>
  <si>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</si>
  <si>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</si>
  <si>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</si>
  <si>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</si>
  <si>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</si>
  <si>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</si>
  <si>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</si>
  <si>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</si>
  <si>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</si>
  <si>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</si>
  <si>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</si>
  <si>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</si>
  <si>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</si>
  <si>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</si>
  <si>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</si>
  <si>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</si>
  <si>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</si>
  <si>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</si>
  <si>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</si>
  <si>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</si>
  <si>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</si>
  <si>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</si>
  <si>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</si>
  <si>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</si>
  <si>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</si>
  <si>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</si>
  <si>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</si>
  <si>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</si>
  <si>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</si>
  <si>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</si>
  <si>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</si>
  <si>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</si>
  <si>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</si>
  <si>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</si>
  <si>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</si>
  <si>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</si>
  <si>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</si>
  <si>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</si>
  <si>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</si>
  <si>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</si>
  <si>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</si>
  <si>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</si>
  <si>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</si>
  <si>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</si>
  <si>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</si>
  <si>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</si>
  <si>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</si>
  <si>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</si>
  <si>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</si>
  <si>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</si>
  <si>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</si>
  <si>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</si>
  <si>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</si>
  <si>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</si>
  <si>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</si>
  <si>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</si>
  <si>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</si>
  <si>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</si>
  <si>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</si>
  <si>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</si>
  <si>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</si>
  <si>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</si>
  <si>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</si>
  <si>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</si>
  <si>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</si>
  <si>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</si>
  <si>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</si>
  <si>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</si>
  <si>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</si>
  <si>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</si>
  <si>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</si>
  <si>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</si>
  <si>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</si>
  <si>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</si>
  <si>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</si>
  <si>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</si>
  <si>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</si>
  <si>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</si>
  <si>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</si>
  <si>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</si>
  <si>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</si>
  <si>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</si>
  <si>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</si>
  <si>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</si>
  <si>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</si>
  <si>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</si>
  <si>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</si>
  <si>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</si>
  <si>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</si>
  <si>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</si>
  <si>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</si>
  <si>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</si>
  <si>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</si>
  <si>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</si>
  <si>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</si>
  <si>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</si>
  <si>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</si>
  <si>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</si>
  <si>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</si>
  <si>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</si>
  <si>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</si>
  <si>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</si>
  <si>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</si>
  <si>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</si>
  <si>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</si>
  <si>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</si>
  <si>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</si>
  <si>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</si>
  <si>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</si>
  <si>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</si>
  <si>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</si>
  <si>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</si>
  <si>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</si>
  <si>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</si>
  <si>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</si>
  <si>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</si>
  <si>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</si>
  <si>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</si>
  <si>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</si>
  <si>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</si>
  <si>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</si>
  <si>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</si>
  <si>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</si>
  <si>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</si>
  <si>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</si>
  <si>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</si>
  <si>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</si>
  <si>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</si>
  <si>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</si>
  <si>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</si>
  <si>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</si>
  <si>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</si>
  <si>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</si>
  <si>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</si>
  <si>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</si>
  <si>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</si>
  <si>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</si>
  <si>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</si>
  <si>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</si>
  <si>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</si>
  <si>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</si>
  <si>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</si>
  <si>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</si>
  <si>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</si>
  <si>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</si>
  <si>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</si>
  <si>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</si>
  <si>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</si>
  <si>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</si>
  <si>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</si>
  <si>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</si>
  <si>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</si>
  <si>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</si>
  <si>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</si>
  <si>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</si>
  <si>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</si>
  <si>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</si>
  <si>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</si>
  <si>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</si>
  <si>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</si>
  <si>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</si>
  <si>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</si>
  <si>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</si>
  <si>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</si>
  <si>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</si>
  <si>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</si>
  <si>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</si>
  <si>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</si>
  <si>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</si>
  <si>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</si>
  <si>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</si>
  <si>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</si>
  <si>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</si>
  <si>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</si>
  <si>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</si>
  <si>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</si>
  <si>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</si>
  <si>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</si>
  <si>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</si>
  <si>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</si>
  <si>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</si>
  <si>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</si>
  <si>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</si>
  <si>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</si>
  <si>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</si>
  <si>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</si>
  <si>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</si>
  <si>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</si>
  <si>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</si>
  <si>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</si>
  <si>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</si>
  <si>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</si>
  <si>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</si>
  <si>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</si>
  <si>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</si>
  <si>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</si>
  <si>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</si>
  <si>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</si>
  <si>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</si>
  <si>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</si>
  <si>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</si>
  <si>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</si>
  <si>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</si>
  <si>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</si>
  <si>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</si>
  <si>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</si>
  <si>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</si>
  <si>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</si>
  <si>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</si>
  <si>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</si>
  <si>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</si>
  <si>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</si>
  <si>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</si>
  <si>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</si>
  <si>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</si>
  <si>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</si>
  <si>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</si>
  <si>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</si>
  <si>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</si>
  <si>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</si>
  <si>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</si>
  <si>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</si>
  <si>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</si>
  <si>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</si>
  <si>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</si>
  <si>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</si>
  <si>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</si>
  <si>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</si>
  <si>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</si>
  <si>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</si>
  <si>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</si>
  <si>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</si>
  <si>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</si>
  <si>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</si>
  <si>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</si>
  <si>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</si>
  <si>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</si>
  <si>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</si>
  <si>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</si>
  <si>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</si>
  <si>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</si>
  <si>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</si>
  <si>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</si>
  <si>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</si>
  <si>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</si>
  <si>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</si>
  <si>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</si>
  <si>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</si>
  <si>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</si>
  <si>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</si>
  <si>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</si>
  <si>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</si>
  <si>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</si>
  <si>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</si>
  <si>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</si>
  <si>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</si>
  <si>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</si>
  <si>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</si>
  <si>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</si>
  <si>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</si>
  <si>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</si>
  <si>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</si>
  <si>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</si>
  <si>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</si>
  <si>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</si>
  <si>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</si>
  <si>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</si>
  <si>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</si>
  <si>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</si>
  <si>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</si>
  <si>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</si>
  <si>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</si>
  <si>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</si>
  <si>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</si>
  <si>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</si>
  <si>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</si>
  <si>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</si>
  <si>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</si>
  <si>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</si>
  <si>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</si>
  <si>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</si>
  <si>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</si>
  <si>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</si>
  <si>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</si>
  <si>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</si>
  <si>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</si>
  <si>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</si>
  <si>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</si>
  <si>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</si>
  <si>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</si>
  <si>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</si>
  <si>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</si>
  <si>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</si>
  <si>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</si>
  <si>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</si>
  <si>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</si>
  <si>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</si>
  <si>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</si>
  <si>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</si>
  <si>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</si>
  <si>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</si>
  <si>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</si>
  <si>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</si>
  <si>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</si>
  <si>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</si>
  <si>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</si>
  <si>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</si>
  <si>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</si>
  <si>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</si>
  <si>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</si>
  <si>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</si>
  <si>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</si>
  <si>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</si>
  <si>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</si>
  <si>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</si>
  <si>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</si>
  <si>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</si>
  <si>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</si>
  <si>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</si>
  <si>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</si>
  <si>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</si>
  <si>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</si>
  <si>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</si>
  <si>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</si>
  <si>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</si>
  <si>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</si>
  <si>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</si>
  <si>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</si>
  <si>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</si>
  <si>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</si>
  <si>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</si>
  <si>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</si>
  <si>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</si>
  <si>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</si>
  <si>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</si>
  <si>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</si>
  <si>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</si>
  <si>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</si>
  <si>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</si>
  <si>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</si>
  <si>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</si>
  <si>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</si>
  <si>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</si>
  <si>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</si>
  <si>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</si>
  <si>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</si>
  <si>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</si>
  <si>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</si>
  <si>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</si>
  <si>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</si>
  <si>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</si>
  <si>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</si>
  <si>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</si>
  <si>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</si>
  <si>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</si>
  <si>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</si>
  <si>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</si>
  <si>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</si>
  <si>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</si>
  <si>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</si>
  <si>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</si>
  <si>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</si>
  <si>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</si>
  <si>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</si>
  <si>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</si>
  <si>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</si>
  <si>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</si>
  <si>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</si>
  <si>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</si>
  <si>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</si>
  <si>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</si>
  <si>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</si>
  <si>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</si>
  <si>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</si>
  <si>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</si>
  <si>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</si>
  <si>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</si>
  <si>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</si>
  <si>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</si>
  <si>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</si>
  <si>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</si>
  <si>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</si>
  <si>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</si>
  <si>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</si>
  <si>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</si>
  <si>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</si>
  <si>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</si>
  <si>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</si>
  <si>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</si>
  <si>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</si>
  <si>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</si>
  <si>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</si>
  <si>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</si>
  <si>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</si>
  <si>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</si>
  <si>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</si>
  <si>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</si>
  <si>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</si>
  <si>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</si>
  <si>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</si>
  <si>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</si>
  <si>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</si>
  <si>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</si>
  <si>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</si>
  <si>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</si>
  <si>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</si>
  <si>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</si>
  <si>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</si>
  <si>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</si>
  <si>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</si>
  <si>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</si>
  <si>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</si>
  <si>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</si>
  <si>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</si>
  <si>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</si>
  <si>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</si>
  <si>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</si>
  <si>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</si>
  <si>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</si>
  <si>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</si>
  <si>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</si>
  <si>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</si>
  <si>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</si>
  <si>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</si>
  <si>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</si>
  <si>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</si>
  <si>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</si>
  <si>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</si>
  <si>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</si>
  <si>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</si>
  <si>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</si>
  <si>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</si>
  <si>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</si>
  <si>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</si>
  <si>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</si>
  <si>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</si>
  <si>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</si>
  <si>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</si>
  <si>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</si>
  <si>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</si>
  <si>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</si>
  <si>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</si>
  <si>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</si>
  <si>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</si>
  <si>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</si>
  <si>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</si>
  <si>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</si>
  <si>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</si>
  <si>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</si>
  <si>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</si>
  <si>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</si>
  <si>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</si>
  <si>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</si>
  <si>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</si>
  <si>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</si>
  <si>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</si>
  <si>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</si>
  <si>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</si>
  <si>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</si>
  <si>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</si>
  <si>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</si>
  <si>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</si>
  <si>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</si>
  <si>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</si>
  <si>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</si>
  <si>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</si>
  <si>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</si>
  <si>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</si>
  <si>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</si>
  <si>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</si>
  <si>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</si>
  <si>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</si>
  <si>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</si>
  <si>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</si>
  <si>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</si>
  <si>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</si>
  <si>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</si>
  <si>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</si>
  <si>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</si>
  <si>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</si>
  <si>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</si>
  <si>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</si>
  <si>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</si>
  <si>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</si>
  <si>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</si>
  <si>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</si>
  <si>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</si>
  <si>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</si>
  <si>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</si>
  <si>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</si>
  <si>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</si>
  <si>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</si>
  <si>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</si>
  <si>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</si>
  <si>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</si>
  <si>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</si>
  <si>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</si>
  <si>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</si>
  <si>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</si>
  <si>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</si>
  <si>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</si>
  <si>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</si>
  <si>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</si>
  <si>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</si>
  <si>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</si>
  <si>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</si>
  <si>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</si>
  <si>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</si>
  <si>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</si>
  <si>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</si>
  <si>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</si>
  <si>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</si>
  <si>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</si>
  <si>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</si>
  <si>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</si>
  <si>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</si>
  <si>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</si>
  <si>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</si>
  <si>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</si>
  <si>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</si>
  <si>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</si>
  <si>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</si>
  <si>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</si>
  <si>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</si>
  <si>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</si>
  <si>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</si>
  <si>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</si>
  <si>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</si>
  <si>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</si>
  <si>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</si>
  <si>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</si>
  <si>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</si>
  <si>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</si>
  <si>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</si>
  <si>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</si>
  <si>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</si>
  <si>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</si>
  <si>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</si>
  <si>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</si>
  <si>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</si>
  <si>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</si>
  <si>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</si>
  <si>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</si>
  <si>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</si>
  <si>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</si>
  <si>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</si>
  <si>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</si>
  <si>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</si>
  <si>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</si>
  <si>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</si>
  <si>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</si>
  <si>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</si>
  <si>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</si>
  <si>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</si>
  <si>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</si>
  <si>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</si>
  <si>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</si>
  <si>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</si>
  <si>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</si>
  <si>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</si>
  <si>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</si>
  <si>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</si>
  <si>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</si>
  <si>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</si>
  <si>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</si>
  <si>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</si>
  <si>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</si>
  <si>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</si>
  <si>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</si>
  <si>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</si>
  <si>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</si>
  <si>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</si>
  <si>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</si>
  <si>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</si>
  <si>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</si>
  <si>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</si>
  <si>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</si>
  <si>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</si>
  <si>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</si>
  <si>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</si>
  <si>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</si>
  <si>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</si>
  <si>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</si>
  <si>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</si>
  <si>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</si>
  <si>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</si>
  <si>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</si>
  <si>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</si>
  <si>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</si>
  <si>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</si>
  <si>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</si>
  <si>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</si>
  <si>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</si>
  <si>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</si>
  <si>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</si>
  <si>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</si>
  <si>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</si>
  <si>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</si>
  <si>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</si>
  <si>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</si>
  <si>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</si>
  <si>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</si>
  <si>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</si>
  <si>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</si>
  <si>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</si>
  <si>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</si>
  <si>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</si>
  <si>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</si>
  <si>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</si>
  <si>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</si>
  <si>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</si>
  <si>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</si>
  <si>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</si>
  <si>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</si>
  <si>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</si>
  <si>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</si>
  <si>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</si>
  <si>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</si>
  <si>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</si>
  <si>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</si>
  <si>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</si>
  <si>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</si>
  <si>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</si>
  <si>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</si>
  <si>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</si>
  <si>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</si>
  <si>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</si>
  <si>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</si>
  <si>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</si>
  <si>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</si>
  <si>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</si>
  <si>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</si>
  <si>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</si>
  <si>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</si>
  <si>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</si>
  <si>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</si>
  <si>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</si>
  <si>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</si>
  <si>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</si>
  <si>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</si>
  <si>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</si>
  <si>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</si>
  <si>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</si>
  <si>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</si>
  <si>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</si>
  <si>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</si>
  <si>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</si>
  <si>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</si>
  <si>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</si>
  <si>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</si>
  <si>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</si>
  <si>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</si>
  <si>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</si>
  <si>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</si>
  <si>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</si>
  <si>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</si>
  <si>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</si>
  <si>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</si>
  <si>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</si>
  <si>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</si>
  <si>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</si>
  <si>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</si>
  <si>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</si>
  <si>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</si>
  <si>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</si>
  <si>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</si>
  <si>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</si>
  <si>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</si>
  <si>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</si>
  <si>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</si>
  <si>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</si>
  <si>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</si>
  <si>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</si>
  <si>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</si>
  <si>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</si>
  <si>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</si>
  <si>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</si>
  <si>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</si>
  <si>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</si>
  <si>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</si>
  <si>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</si>
  <si>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</si>
  <si>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</si>
  <si>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</si>
  <si>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</si>
  <si>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</si>
  <si>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</si>
  <si>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</si>
  <si>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</si>
  <si>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</si>
  <si>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</si>
  <si>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</si>
  <si>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</si>
  <si>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</si>
  <si>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</si>
  <si>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</si>
  <si>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</si>
  <si>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</si>
  <si>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</si>
  <si>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</si>
  <si>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</si>
  <si>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</si>
  <si>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</si>
  <si>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</si>
  <si>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</si>
  <si>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</si>
  <si>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</si>
  <si>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</si>
  <si>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</si>
  <si>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</si>
  <si>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</si>
  <si>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</si>
  <si>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</si>
  <si>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</si>
  <si>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</si>
  <si>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</si>
  <si>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</si>
  <si>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</si>
  <si>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</si>
  <si>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</si>
  <si>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</si>
  <si>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</si>
  <si>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</si>
  <si>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</si>
  <si>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</si>
  <si>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</si>
  <si>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</si>
  <si>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</si>
  <si>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</si>
  <si>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</si>
  <si>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</si>
  <si>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</si>
  <si>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</si>
  <si>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</si>
  <si>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</si>
  <si>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</si>
  <si>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</si>
  <si>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</si>
  <si>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</si>
  <si>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</si>
  <si>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</si>
  <si>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</si>
  <si>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</si>
  <si>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</si>
  <si>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</si>
  <si>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</si>
  <si>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</si>
  <si>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</si>
  <si>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</si>
  <si>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</si>
  <si>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</si>
  <si>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</si>
  <si>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</si>
  <si>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</si>
  <si>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</si>
  <si>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</si>
  <si>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</si>
  <si>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</si>
  <si>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</si>
  <si>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</si>
  <si>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</si>
  <si>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</si>
  <si>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</si>
  <si>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</si>
  <si>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</si>
  <si>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</si>
  <si>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</si>
  <si>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</si>
  <si>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</si>
  <si>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</si>
  <si>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</si>
  <si>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</si>
  <si>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</si>
  <si>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</si>
  <si>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</si>
  <si>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</si>
  <si>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</si>
  <si>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</si>
  <si>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</si>
  <si>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</si>
  <si>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</si>
  <si>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</si>
  <si>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</si>
  <si>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</si>
  <si>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</si>
  <si>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</si>
  <si>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</si>
  <si>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</si>
  <si>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</si>
  <si>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</si>
  <si>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</si>
  <si>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</si>
  <si>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</si>
  <si>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</si>
  <si>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</si>
  <si>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</si>
  <si>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</si>
  <si>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</si>
  <si>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</si>
  <si>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</si>
  <si>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</si>
  <si>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</si>
  <si>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</si>
  <si>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</si>
  <si>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</si>
  <si>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</si>
  <si>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</si>
  <si>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</si>
  <si>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</si>
  <si>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</si>
  <si>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</si>
  <si>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</si>
  <si>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</si>
  <si>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</si>
  <si>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</si>
  <si>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</si>
  <si>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</si>
  <si>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</si>
  <si>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</si>
  <si>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</si>
  <si>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</si>
  <si>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</si>
  <si>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</si>
  <si>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</si>
  <si>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</si>
  <si>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</si>
  <si>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</si>
  <si>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</si>
  <si>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</si>
  <si>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</si>
  <si>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</si>
  <si>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</si>
  <si>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</si>
  <si>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</si>
  <si>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</si>
  <si>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</si>
  <si>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</si>
  <si>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</si>
  <si>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</si>
  <si>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</si>
  <si>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</si>
  <si>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</si>
  <si>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</si>
  <si>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</si>
  <si>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</si>
  <si>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</si>
  <si>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</si>
  <si>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</si>
  <si>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</si>
  <si>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</si>
  <si>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</si>
  <si>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</si>
  <si>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</si>
  <si>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</si>
  <si>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</si>
  <si>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</si>
  <si>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</si>
  <si>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</si>
  <si>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</si>
  <si>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</si>
  <si>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</si>
  <si>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</si>
  <si>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</si>
  <si>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</si>
  <si>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</si>
  <si>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</si>
  <si>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</si>
  <si>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</si>
  <si>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</si>
  <si>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</si>
  <si>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</si>
  <si>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</si>
  <si>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</si>
  <si>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</si>
  <si>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</si>
  <si>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</si>
  <si>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</si>
  <si>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</si>
  <si>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</si>
  <si>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</si>
  <si>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</si>
  <si>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</si>
  <si>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</si>
  <si>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</si>
  <si>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</si>
  <si>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</si>
  <si>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</si>
  <si>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</si>
  <si>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</si>
  <si>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</si>
  <si>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</si>
  <si>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</si>
  <si>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</si>
  <si>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</si>
  <si>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</si>
  <si>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</si>
  <si>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</si>
  <si>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</si>
  <si>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</si>
  <si>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</si>
  <si>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</si>
  <si>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</si>
  <si>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</si>
  <si>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</si>
  <si>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</si>
  <si>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</si>
  <si>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</si>
  <si>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</si>
  <si>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</si>
  <si>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</si>
  <si>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</si>
  <si>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</si>
  <si>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</si>
  <si>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</si>
  <si>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</si>
  <si>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</si>
  <si>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</si>
  <si>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</si>
  <si>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</si>
  <si>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</si>
  <si>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</si>
  <si>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</si>
  <si>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</si>
  <si>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</si>
  <si>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</si>
  <si>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</si>
  <si>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</si>
  <si>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</si>
  <si>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</si>
  <si>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</si>
  <si>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</si>
  <si>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</si>
  <si>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</si>
  <si>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</si>
  <si>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</si>
  <si>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</si>
  <si>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</si>
  <si>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</si>
  <si>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</si>
  <si>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</si>
  <si>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</si>
  <si>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</si>
  <si>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</si>
  <si>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</si>
  <si>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</si>
  <si>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</si>
  <si>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</si>
  <si>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</si>
  <si>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</si>
  <si>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</si>
  <si>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</si>
  <si>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</si>
  <si>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</si>
  <si>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</si>
  <si>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</si>
  <si>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</si>
  <si>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</si>
  <si>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</si>
  <si>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</si>
  <si>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</si>
  <si>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</si>
  <si>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</si>
  <si>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</si>
  <si>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</si>
  <si>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</si>
  <si>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</si>
  <si>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</si>
  <si>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</si>
  <si>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</si>
  <si>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</si>
  <si>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</si>
  <si>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</si>
  <si>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</si>
  <si>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</si>
  <si>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</si>
  <si>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</si>
  <si>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</si>
  <si>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</si>
  <si>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</si>
  <si>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</si>
  <si>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</si>
  <si>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</si>
  <si>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</si>
  <si>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</si>
  <si>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</si>
  <si>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</si>
  <si>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</si>
  <si>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</si>
  <si>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</si>
  <si>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</si>
  <si>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</si>
  <si>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</si>
  <si>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</si>
  <si>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</si>
  <si>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</si>
  <si>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</si>
  <si>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</si>
  <si>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</si>
  <si>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</si>
  <si>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</si>
  <si>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</si>
  <si>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</si>
  <si>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</si>
  <si>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</si>
  <si>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</si>
  <si>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</si>
  <si>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</si>
  <si>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</si>
  <si>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</si>
  <si>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</si>
  <si>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</si>
  <si>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</si>
  <si>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</si>
  <si>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</si>
  <si>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</si>
  <si>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</si>
  <si>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</si>
  <si>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</si>
  <si>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</si>
  <si>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</si>
  <si>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</si>
  <si>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</si>
  <si>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</si>
  <si>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</si>
  <si>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</si>
  <si>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</si>
  <si>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</si>
  <si>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</si>
  <si>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</si>
  <si>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</si>
  <si>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</si>
  <si>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</si>
  <si>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</si>
  <si>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</si>
  <si>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</si>
  <si>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</si>
  <si>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</si>
  <si>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</si>
  <si>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</si>
  <si>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</si>
  <si>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</si>
  <si>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</si>
  <si>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</si>
  <si>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</si>
  <si>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</si>
  <si>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</si>
  <si>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</si>
  <si>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</si>
  <si>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</si>
  <si>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</si>
  <si>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</si>
  <si>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</si>
  <si>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</si>
  <si>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</si>
  <si>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</si>
  <si>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</si>
  <si>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</si>
  <si>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</si>
  <si>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</si>
  <si>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</si>
  <si>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</si>
  <si>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</si>
  <si>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</si>
  <si>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</si>
  <si>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</si>
  <si>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</si>
  <si>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</si>
  <si>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</si>
  <si>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</si>
  <si>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</si>
  <si>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</si>
  <si>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</si>
  <si>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</si>
  <si>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</si>
  <si>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</si>
  <si>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</si>
  <si>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</si>
  <si>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</si>
  <si>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</si>
  <si>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</si>
  <si>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</si>
  <si>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</si>
  <si>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</si>
  <si>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</si>
  <si>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</si>
  <si>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</si>
  <si>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</si>
  <si>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</si>
  <si>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</si>
  <si>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</si>
  <si>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</si>
  <si>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</si>
  <si>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</si>
  <si>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</si>
  <si>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</si>
  <si>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</si>
  <si>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</si>
  <si>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</si>
  <si>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</si>
  <si>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</si>
  <si>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</si>
  <si>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</si>
  <si>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</si>
  <si>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</si>
  <si>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</si>
  <si>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</si>
  <si>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</si>
  <si>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</si>
  <si>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</si>
  <si>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</si>
  <si>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</si>
  <si>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</si>
  <si>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</si>
  <si>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</si>
  <si>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</si>
  <si>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</si>
  <si>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</si>
  <si>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</si>
  <si>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</si>
  <si>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</si>
  <si>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</si>
  <si>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</si>
  <si>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</si>
  <si>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</si>
  <si>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</si>
  <si>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</si>
  <si>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</si>
  <si>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</si>
  <si>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</si>
  <si>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</si>
  <si>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</si>
  <si>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</si>
  <si>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</si>
  <si>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</si>
  <si>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</si>
  <si>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</si>
  <si>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</si>
  <si>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</si>
  <si>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</si>
  <si>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</si>
  <si>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</si>
  <si>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</si>
  <si>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</si>
  <si>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</si>
  <si>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</si>
  <si>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</si>
  <si>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</si>
  <si>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</si>
  <si>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</si>
  <si>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</si>
  <si>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</si>
  <si>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</si>
  <si>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</si>
  <si>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</si>
  <si>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</si>
  <si>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</si>
  <si>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</si>
  <si>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</si>
  <si>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</si>
  <si>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</si>
  <si>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</si>
  <si>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</si>
  <si>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</si>
  <si>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</si>
  <si>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</si>
  <si>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</si>
  <si>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</si>
  <si>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</si>
  <si>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</si>
  <si>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</si>
  <si>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</si>
  <si>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</si>
  <si>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</si>
  <si>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</si>
  <si>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</si>
  <si>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</si>
  <si>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</si>
  <si>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</si>
  <si>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</si>
  <si>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</si>
  <si>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</si>
  <si>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</si>
  <si>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</si>
  <si>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</si>
  <si>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</si>
  <si>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</si>
  <si>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</si>
  <si>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</si>
  <si>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</si>
  <si>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</si>
  <si>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</si>
  <si>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</si>
  <si>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</si>
  <si>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</si>
  <si>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</si>
  <si>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</si>
  <si>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</si>
  <si>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</si>
  <si>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</si>
  <si>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</si>
  <si>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</si>
  <si>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</si>
  <si>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</si>
  <si>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</si>
  <si>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</si>
  <si>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</si>
  <si>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</si>
  <si>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</si>
  <si>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</si>
  <si>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</si>
  <si>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</si>
  <si>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</si>
  <si>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</si>
  <si>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</si>
  <si>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</si>
  <si>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</si>
  <si>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</si>
  <si>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</si>
  <si>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</si>
  <si>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</si>
  <si>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</si>
  <si>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</si>
  <si>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</si>
  <si>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</si>
  <si>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</si>
  <si>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</si>
  <si>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</si>
  <si>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</si>
  <si>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</si>
  <si>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</si>
  <si>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</si>
  <si>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</si>
  <si>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</si>
  <si>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</si>
  <si>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</si>
  <si>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</si>
  <si>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</si>
  <si>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</si>
  <si>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</si>
  <si>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</si>
  <si>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</si>
  <si>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</si>
  <si>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</si>
  <si>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</si>
  <si>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</si>
  <si>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</si>
  <si>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</si>
  <si>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</si>
  <si>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</si>
  <si>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</si>
  <si>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</si>
  <si>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</si>
  <si>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</si>
  <si>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</si>
  <si>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</si>
  <si>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</si>
  <si>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</si>
  <si>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</si>
  <si>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</si>
  <si>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</si>
  <si>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</si>
  <si>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</si>
  <si>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</si>
  <si>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</si>
  <si>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</si>
  <si>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</si>
  <si>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</si>
  <si>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</si>
  <si>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</si>
  <si>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</si>
  <si>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</si>
  <si>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</si>
  <si>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</si>
  <si>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</si>
  <si>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</si>
  <si>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</si>
  <si>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</si>
  <si>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</si>
  <si>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</si>
  <si>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</si>
  <si>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</si>
  <si>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</si>
  <si>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</si>
  <si>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</si>
  <si>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</si>
  <si>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</si>
  <si>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</si>
  <si>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</si>
  <si>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</si>
  <si>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</si>
  <si>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</si>
  <si>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</si>
  <si>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</si>
  <si>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</si>
  <si>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</si>
  <si>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</si>
  <si>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</si>
  <si>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</si>
  <si>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</si>
  <si>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</si>
  <si>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</si>
  <si>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</si>
  <si>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</si>
  <si>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</si>
  <si>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</si>
  <si>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</si>
  <si>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</si>
  <si>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</si>
  <si>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</si>
  <si>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</si>
  <si>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</si>
  <si>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</si>
  <si>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</si>
  <si>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</si>
  <si>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</si>
  <si>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</si>
  <si>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</si>
  <si>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</si>
  <si>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</si>
  <si>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</si>
  <si>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</si>
  <si>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</si>
  <si>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</si>
  <si>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</si>
  <si>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</si>
  <si>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</si>
  <si>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</si>
  <si>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</si>
  <si>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</si>
  <si>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</si>
  <si>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</si>
  <si>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</si>
  <si>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</si>
  <si>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</si>
  <si>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</si>
  <si>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</si>
  <si>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</si>
  <si>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</si>
  <si>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</si>
  <si>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</si>
  <si>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</si>
  <si>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</si>
  <si>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</si>
  <si>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</si>
  <si>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</si>
  <si>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</si>
  <si>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</si>
  <si>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</si>
  <si>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</si>
  <si>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</si>
  <si>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</si>
  <si>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</si>
  <si>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</si>
  <si>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</si>
  <si>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</si>
  <si>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</si>
  <si>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</si>
  <si>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</si>
  <si>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</si>
  <si>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</si>
  <si>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</si>
  <si>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</si>
  <si>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</si>
  <si>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</si>
  <si>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</si>
  <si>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</si>
  <si>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</si>
  <si>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</si>
  <si>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</si>
  <si>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</si>
  <si>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</si>
  <si>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</si>
  <si>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</si>
  <si>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</si>
  <si>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</si>
  <si>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</si>
  <si>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</si>
  <si>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</si>
  <si>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</si>
  <si>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</si>
  <si>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</si>
  <si>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</si>
  <si>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</si>
  <si>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</si>
  <si>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</si>
  <si>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</si>
  <si>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</si>
  <si>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</si>
  <si>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</si>
  <si>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</si>
  <si>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</si>
  <si>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</si>
  <si>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</si>
  <si>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</si>
  <si>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</si>
  <si>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</si>
  <si>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</si>
  <si>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</si>
  <si>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</si>
  <si>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</si>
  <si>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</si>
  <si>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</si>
  <si>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</si>
  <si>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</si>
  <si>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</si>
  <si>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</si>
  <si>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</si>
  <si>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</si>
  <si>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</si>
  <si>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</si>
  <si>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</si>
  <si>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</si>
  <si>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</si>
  <si>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</si>
  <si>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</si>
  <si>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</si>
  <si>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</si>
  <si>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</si>
  <si>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</si>
  <si>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</si>
  <si>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</si>
  <si>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</si>
  <si>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</si>
  <si>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</si>
  <si>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</si>
  <si>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</si>
  <si>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</si>
  <si>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</si>
  <si>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</si>
  <si>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</si>
  <si>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</si>
  <si>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</si>
  <si>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</si>
  <si>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</si>
  <si>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</si>
  <si>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</si>
  <si>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</si>
  <si>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</si>
  <si>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</si>
  <si>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</si>
  <si>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</si>
  <si>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</si>
  <si>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</si>
  <si>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</si>
  <si>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</si>
  <si>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</si>
  <si>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</si>
  <si>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</si>
  <si>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</si>
  <si>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</si>
  <si>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</si>
  <si>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</si>
  <si>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</si>
  <si>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</si>
  <si>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</si>
  <si>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</si>
  <si>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</si>
  <si>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</si>
  <si>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</si>
  <si>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</si>
  <si>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</si>
  <si>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</si>
  <si>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</si>
  <si>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</si>
  <si>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</si>
  <si>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</si>
  <si>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</si>
  <si>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</si>
  <si>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</si>
  <si>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</si>
  <si>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</si>
  <si>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</si>
  <si>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</si>
  <si>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</si>
  <si>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</si>
  <si>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</si>
  <si>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</si>
  <si>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</si>
  <si>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</si>
  <si>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</si>
  <si>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</si>
  <si>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</si>
  <si>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</si>
  <si>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</si>
  <si>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</si>
  <si>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</si>
  <si>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</si>
  <si>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</si>
  <si>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</si>
  <si>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</si>
  <si>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</si>
  <si>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</si>
  <si>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</si>
  <si>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</si>
  <si>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</si>
  <si>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</si>
  <si>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</si>
  <si>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</si>
  <si>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</si>
  <si>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</si>
  <si>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</si>
  <si>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</si>
  <si>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</si>
  <si>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</si>
  <si>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</si>
  <si>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</si>
  <si>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</si>
  <si>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</si>
  <si>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</si>
  <si>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</si>
  <si>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</si>
  <si>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</si>
  <si>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</si>
  <si>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</si>
  <si>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</si>
  <si>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</si>
  <si>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</si>
  <si>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</si>
  <si>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</si>
  <si>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</si>
  <si>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</si>
  <si>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</si>
  <si>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</si>
  <si>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</si>
  <si>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</si>
  <si>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</si>
  <si>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</si>
  <si>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</si>
  <si>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</si>
  <si>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</si>
  <si>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</si>
  <si>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</si>
  <si>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</si>
  <si>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</si>
  <si>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</si>
  <si>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</si>
  <si>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</si>
  <si>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</si>
  <si>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</si>
  <si>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</si>
  <si>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</si>
  <si>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</si>
  <si>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</si>
  <si>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</si>
  <si>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</si>
  <si>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</si>
  <si>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</si>
  <si>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</si>
  <si>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</si>
  <si>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</si>
  <si>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</si>
  <si>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</si>
  <si>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</si>
  <si>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</si>
  <si>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</si>
  <si>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</si>
  <si>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</si>
  <si>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</si>
  <si>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</si>
  <si>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</si>
  <si>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</si>
  <si>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</si>
  <si>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</si>
  <si>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</si>
  <si>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</si>
  <si>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</si>
  <si>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</si>
  <si>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</si>
  <si>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</si>
  <si>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</si>
  <si>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</si>
  <si>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</si>
  <si>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</si>
  <si>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</si>
  <si>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</si>
  <si>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</si>
  <si>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</si>
  <si>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</si>
  <si>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</si>
  <si>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</si>
  <si>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</si>
  <si>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</si>
  <si>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</si>
  <si>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</si>
  <si>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</si>
  <si>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</si>
  <si>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</si>
  <si>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</si>
  <si>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</si>
  <si>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</si>
  <si>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</si>
  <si>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</si>
  <si>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</si>
  <si>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</si>
  <si>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</si>
  <si>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</si>
  <si>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</si>
  <si>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</si>
  <si>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</si>
  <si>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</si>
  <si>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</si>
  <si>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</si>
  <si>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</si>
  <si>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</si>
  <si>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</si>
  <si>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</si>
  <si>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</si>
  <si>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</si>
  <si>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</si>
  <si>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</si>
  <si>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</si>
  <si>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</si>
  <si>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</si>
  <si>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</si>
  <si>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</si>
  <si>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</si>
  <si>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</si>
  <si>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</si>
  <si>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</si>
  <si>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</si>
  <si>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</si>
  <si>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</si>
  <si>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</si>
  <si>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</si>
  <si>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</si>
  <si>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</si>
  <si>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</si>
  <si>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</si>
  <si>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</si>
  <si>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</si>
  <si>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</si>
  <si>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</si>
  <si>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</si>
  <si>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</si>
  <si>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</si>
  <si>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</si>
  <si>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</si>
  <si>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</si>
  <si>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</si>
  <si>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</si>
  <si>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</si>
  <si>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</si>
  <si>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</si>
  <si>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</si>
  <si>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</si>
  <si>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</si>
  <si>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</si>
  <si>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</si>
  <si>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</si>
  <si>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</si>
  <si>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</si>
  <si>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</si>
  <si>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</si>
  <si>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</si>
  <si>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</si>
  <si>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</si>
  <si>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</si>
  <si>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</si>
  <si>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</si>
  <si>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</si>
  <si>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</si>
  <si>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</si>
  <si>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</si>
  <si>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</si>
  <si>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</si>
  <si>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</si>
  <si>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</si>
  <si>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</si>
  <si>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</si>
  <si>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</si>
  <si>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</si>
  <si>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</si>
  <si>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</si>
  <si>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</si>
  <si>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</si>
  <si>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</si>
  <si>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</si>
  <si>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</si>
  <si>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</si>
  <si>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</si>
  <si>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</si>
  <si>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</si>
  <si>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</si>
  <si>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</si>
  <si>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</si>
  <si>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</si>
  <si>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</si>
  <si>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</si>
  <si>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</si>
  <si>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</si>
  <si>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</si>
  <si>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</si>
  <si>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</si>
  <si>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</si>
  <si>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</si>
  <si>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</si>
  <si>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</si>
  <si>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</si>
  <si>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</si>
  <si>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</si>
  <si>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</si>
  <si>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</si>
  <si>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</si>
  <si>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</si>
  <si>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</si>
  <si>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</si>
  <si>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</si>
  <si>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</si>
  <si>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</si>
  <si>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</si>
  <si>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</si>
  <si>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</si>
  <si>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</si>
  <si>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</si>
  <si>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</si>
  <si>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</si>
  <si>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</si>
  <si>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</si>
  <si>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</si>
  <si>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</si>
  <si>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</si>
  <si>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</si>
  <si>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</si>
  <si>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</si>
  <si>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</si>
  <si>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</si>
  <si>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</si>
  <si>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</si>
  <si>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</si>
  <si>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</si>
  <si>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</si>
  <si>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</si>
  <si>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</si>
  <si>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</si>
  <si>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</si>
  <si>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</si>
  <si>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</si>
  <si>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</si>
  <si>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</si>
  <si>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</si>
  <si>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</si>
  <si>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</si>
  <si>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</si>
  <si>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</si>
  <si>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</si>
  <si>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</si>
  <si>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</si>
  <si>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</si>
  <si>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</si>
  <si>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</si>
  <si>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</si>
  <si>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</si>
  <si>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</si>
  <si>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</si>
  <si>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</si>
  <si>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</si>
  <si>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</si>
  <si>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</si>
  <si>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</si>
  <si>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</si>
  <si>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</si>
  <si>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</si>
  <si>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</si>
  <si>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</si>
  <si>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</si>
  <si>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</si>
  <si>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</si>
  <si>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</si>
  <si>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</si>
  <si>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</si>
  <si>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</si>
  <si>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</si>
  <si>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</si>
  <si>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</si>
  <si>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</si>
  <si>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</si>
  <si>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</si>
  <si>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</si>
  <si>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</si>
  <si>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</si>
  <si>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</si>
  <si>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</si>
  <si>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</si>
  <si>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</si>
  <si>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</si>
  <si>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</si>
  <si>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</si>
  <si>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</si>
  <si>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</si>
  <si>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</si>
  <si>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</si>
  <si>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</si>
  <si>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</si>
  <si>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</si>
  <si>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</si>
  <si>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</si>
  <si>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</si>
  <si>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</si>
  <si>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</si>
  <si>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</si>
  <si>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</si>
  <si>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</si>
  <si>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</si>
  <si>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</si>
  <si>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</si>
  <si>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</si>
  <si>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</si>
  <si>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</si>
  <si>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</si>
  <si>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</si>
  <si>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</si>
  <si>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</si>
  <si>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</si>
  <si>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</si>
  <si>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</si>
  <si>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</si>
  <si>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</si>
  <si>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</si>
  <si>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</si>
  <si>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</si>
  <si>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</si>
  <si>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</si>
  <si>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</si>
  <si>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</si>
  <si>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</si>
  <si>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</si>
  <si>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</si>
  <si>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</si>
  <si>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</si>
  <si>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</si>
  <si>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</si>
  <si>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</si>
  <si>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</si>
  <si>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</si>
  <si>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</si>
  <si>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</si>
  <si>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</si>
  <si>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</si>
  <si>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</si>
  <si>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</si>
  <si>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</si>
  <si>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</si>
  <si>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</si>
  <si>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</si>
  <si>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</si>
  <si>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</si>
  <si>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</si>
  <si>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</si>
  <si>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</si>
  <si>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</si>
  <si>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</si>
  <si>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</si>
  <si>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</si>
  <si>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</si>
  <si>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</si>
  <si>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</si>
  <si>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</si>
  <si>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</si>
  <si>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</si>
  <si>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</si>
  <si>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</si>
  <si>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</si>
  <si>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</si>
  <si>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</si>
  <si>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</si>
  <si>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</si>
  <si>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</si>
  <si>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</si>
  <si>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</si>
  <si>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</si>
  <si>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</si>
  <si>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</si>
  <si>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</si>
  <si>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</si>
  <si>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</si>
  <si>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</si>
  <si>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</si>
  <si>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</si>
  <si>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</si>
  <si>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</si>
  <si>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</si>
  <si>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</si>
  <si>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</si>
  <si>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</si>
  <si>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</si>
  <si>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</si>
  <si>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</si>
  <si>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</si>
  <si>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</si>
  <si>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</si>
  <si>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</si>
  <si>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</si>
  <si>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</si>
  <si>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</si>
  <si>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</si>
  <si>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</si>
  <si>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</si>
  <si>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</si>
  <si>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</si>
  <si>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</si>
  <si>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</si>
  <si>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</si>
  <si>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</si>
  <si>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</si>
  <si>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</si>
  <si>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</si>
  <si>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</si>
  <si>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</si>
  <si>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</si>
  <si>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</si>
  <si>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</si>
  <si>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</si>
  <si>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</si>
  <si>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</si>
  <si>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</si>
  <si>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</si>
  <si>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</si>
  <si>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</si>
  <si>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</si>
  <si>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</si>
  <si>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</si>
  <si>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</si>
  <si>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</si>
  <si>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</si>
  <si>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</si>
  <si>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</si>
  <si>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</si>
  <si>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</si>
  <si>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</si>
  <si>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</si>
  <si>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</si>
  <si>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</si>
  <si>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</si>
  <si>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</si>
  <si>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</si>
  <si>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</si>
  <si>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</si>
  <si>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</si>
  <si>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</si>
  <si>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</si>
  <si>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</si>
  <si>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</si>
  <si>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</si>
  <si>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</si>
  <si>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</si>
  <si>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</si>
  <si>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</si>
  <si>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</si>
  <si>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</si>
  <si>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</si>
  <si>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</si>
  <si>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</si>
  <si>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</si>
  <si>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</si>
  <si>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</si>
  <si>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</si>
  <si>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</si>
  <si>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</si>
  <si>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</si>
  <si>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</si>
  <si>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</si>
  <si>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</si>
  <si>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</si>
  <si>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</si>
  <si>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</si>
  <si>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</si>
  <si>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</si>
  <si>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</si>
  <si>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</si>
  <si>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</si>
  <si>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</si>
  <si>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</si>
  <si>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</si>
  <si>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</si>
  <si>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</si>
  <si>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</si>
  <si>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</si>
  <si>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</si>
  <si>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</si>
  <si>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</si>
  <si>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</si>
  <si>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</si>
  <si>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</si>
  <si>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</si>
  <si>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</si>
  <si>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</si>
  <si>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</si>
  <si>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</si>
  <si>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</si>
  <si>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</si>
  <si>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</si>
  <si>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</si>
  <si>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</si>
  <si>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</si>
  <si>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</si>
  <si>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</si>
  <si>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</si>
  <si>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</si>
  <si>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</si>
  <si>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</si>
  <si>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</si>
  <si>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</si>
  <si>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</si>
  <si>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</si>
  <si>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</si>
  <si>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</si>
  <si>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</si>
  <si>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</si>
  <si>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</si>
  <si>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</si>
  <si>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</si>
  <si>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</si>
  <si>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</si>
  <si>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</si>
  <si>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</si>
  <si>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</si>
  <si>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</si>
  <si>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</si>
  <si>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</si>
  <si>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</si>
  <si>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</si>
  <si>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</si>
  <si>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</si>
  <si>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</si>
  <si>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</si>
  <si>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</si>
  <si>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</si>
  <si>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</si>
  <si>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</si>
  <si>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</si>
  <si>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</si>
  <si>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</si>
  <si>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</si>
  <si>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</si>
  <si>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</si>
  <si>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</si>
  <si>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</si>
  <si>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</si>
  <si>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</si>
  <si>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</si>
  <si>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</si>
  <si>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</si>
  <si>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</si>
  <si>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</si>
  <si>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</si>
  <si>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</si>
  <si>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</si>
  <si>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</si>
  <si>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</si>
  <si>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</si>
  <si>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</si>
  <si>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</si>
  <si>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</si>
  <si>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</si>
  <si>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</si>
  <si>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</si>
  <si>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</si>
  <si>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</si>
  <si>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</si>
  <si>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</si>
  <si>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</si>
  <si>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</si>
  <si>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</si>
  <si>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</si>
  <si>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</si>
  <si>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</si>
  <si>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</si>
  <si>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</si>
  <si>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</si>
  <si>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</si>
  <si>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</si>
  <si>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</si>
  <si>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</si>
  <si>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</si>
  <si>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</si>
  <si>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</si>
  <si>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</si>
  <si>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</si>
  <si>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</si>
  <si>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</si>
  <si>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</si>
  <si>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</si>
  <si>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</si>
  <si>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</si>
  <si>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</si>
  <si>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</si>
  <si>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</si>
  <si>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</si>
  <si>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</si>
  <si>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</si>
  <si>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</si>
  <si>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</si>
  <si>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</si>
  <si>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</si>
  <si>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</si>
  <si>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</si>
  <si>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</si>
  <si>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</si>
  <si>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</si>
  <si>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</si>
  <si>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</si>
  <si>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</si>
  <si>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</si>
  <si>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</si>
  <si>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</si>
  <si>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</si>
  <si>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</si>
  <si>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</si>
  <si>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</si>
  <si>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</si>
  <si>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</si>
  <si>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</si>
  <si>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</si>
  <si>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</si>
  <si>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</si>
  <si>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</si>
  <si>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</si>
  <si>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</si>
  <si>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</si>
  <si>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</si>
  <si>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</si>
  <si>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</si>
  <si>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</si>
  <si>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</si>
  <si>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</si>
  <si>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</si>
  <si>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</si>
  <si>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</si>
  <si>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</si>
  <si>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</si>
  <si>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</si>
  <si>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</si>
  <si>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</si>
  <si>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</si>
  <si>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</si>
  <si>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</si>
  <si>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</si>
  <si>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</si>
  <si>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</si>
  <si>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</si>
  <si>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</si>
  <si>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</si>
  <si>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</si>
  <si>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</si>
  <si>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</si>
  <si>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</si>
  <si>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</si>
  <si>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</si>
  <si>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</si>
  <si>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</si>
  <si>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</si>
  <si>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</si>
  <si>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</si>
  <si>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</si>
  <si>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</si>
  <si>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</si>
  <si>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</si>
  <si>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</si>
  <si>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</si>
  <si>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</si>
  <si>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</si>
  <si>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</si>
  <si>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</si>
  <si>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</si>
  <si>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</si>
  <si>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</si>
  <si>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</si>
  <si>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</si>
  <si>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</si>
  <si>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</si>
  <si>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</si>
  <si>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</si>
  <si>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</si>
  <si>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</si>
  <si>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</si>
  <si>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</si>
  <si>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</si>
  <si>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</si>
  <si>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</si>
  <si>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</si>
  <si>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</si>
  <si>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</si>
  <si>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</si>
  <si>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</si>
  <si>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</si>
  <si>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</si>
  <si>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</si>
  <si>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</si>
  <si>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</si>
  <si>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</si>
  <si>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</si>
  <si>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</si>
  <si>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</si>
  <si>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</si>
  <si>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</si>
  <si>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</si>
  <si>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</si>
  <si>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</si>
  <si>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</si>
  <si>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</si>
  <si>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</si>
  <si>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</si>
  <si>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</si>
  <si>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</si>
  <si>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</si>
  <si>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</si>
  <si>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</si>
  <si>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</si>
  <si>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</si>
  <si>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</si>
  <si>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</si>
  <si>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</si>
  <si>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</si>
  <si>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</si>
  <si>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</si>
  <si>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</si>
  <si>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</si>
  <si>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</si>
  <si>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</si>
  <si>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</si>
  <si>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</si>
  <si>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</si>
  <si>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</si>
  <si>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</si>
  <si>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</si>
  <si>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</si>
  <si>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</si>
  <si>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</si>
  <si>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</si>
  <si>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</si>
  <si>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</si>
  <si>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</si>
  <si>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</si>
  <si>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</si>
  <si>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</si>
  <si>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</si>
  <si>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</si>
  <si>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</si>
  <si>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</si>
  <si>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</si>
  <si>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</si>
  <si>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</si>
  <si>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</si>
  <si>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</si>
  <si>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</si>
  <si>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</si>
  <si>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</si>
  <si>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</si>
  <si>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</si>
  <si>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</si>
  <si>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</si>
  <si>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</si>
  <si>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</si>
  <si>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</si>
  <si>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</si>
  <si>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</si>
  <si>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</si>
  <si>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</si>
  <si>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</si>
  <si>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</si>
  <si>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</si>
  <si>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</si>
  <si>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</si>
  <si>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</si>
  <si>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</si>
  <si>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</si>
  <si>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</si>
  <si>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</si>
  <si>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</si>
  <si>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</si>
  <si>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</si>
  <si>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</si>
  <si>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</si>
  <si>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</si>
  <si>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</si>
  <si>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</si>
  <si>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</si>
  <si>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</si>
  <si>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</si>
  <si>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</si>
  <si>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</si>
  <si>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</si>
  <si>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</si>
  <si>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</si>
  <si>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</si>
  <si>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</si>
  <si>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</si>
  <si>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</si>
  <si>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</si>
  <si>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</si>
  <si>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</si>
  <si>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</si>
  <si>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</si>
  <si>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</si>
  <si>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</si>
  <si>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</si>
  <si>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</si>
  <si>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</si>
  <si>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</si>
  <si>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</si>
  <si>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</si>
  <si>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</si>
  <si>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</si>
  <si>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</si>
  <si>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</si>
  <si>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</si>
  <si>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</si>
  <si>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</si>
  <si>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</si>
  <si>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</si>
  <si>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</si>
  <si>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</si>
  <si>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</si>
  <si>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</si>
  <si>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</si>
  <si>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</si>
  <si>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</si>
  <si>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</si>
  <si>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</si>
  <si>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</si>
  <si>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</si>
  <si>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</si>
  <si>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</si>
  <si>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</si>
  <si>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</si>
  <si>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</si>
  <si>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</si>
  <si>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</si>
  <si>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</si>
  <si>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</si>
  <si>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</si>
  <si>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</si>
  <si>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</si>
  <si>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</si>
  <si>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</si>
  <si>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</si>
  <si>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</si>
  <si>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</si>
  <si>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</si>
  <si>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</si>
  <si>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</si>
  <si>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</si>
  <si>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</si>
  <si>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</si>
  <si>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</si>
  <si>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</si>
  <si>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</si>
  <si>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</si>
  <si>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</si>
  <si>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</si>
  <si>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</si>
  <si>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</si>
  <si>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</si>
  <si>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</si>
  <si>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</si>
  <si>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</si>
  <si>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</si>
  <si>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</si>
  <si>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</si>
  <si>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</si>
  <si>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</si>
  <si>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</si>
  <si>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</si>
  <si>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</si>
  <si>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</si>
  <si>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</si>
  <si>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</si>
  <si>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</si>
  <si>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</si>
  <si>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</si>
  <si>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</si>
  <si>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</si>
  <si>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</si>
  <si>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</si>
  <si>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</si>
  <si>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</si>
  <si>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</si>
  <si>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</si>
  <si>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</si>
  <si>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</si>
  <si>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</si>
  <si>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</si>
  <si>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</si>
  <si>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</si>
  <si>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</si>
  <si>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</si>
  <si>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</si>
  <si>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</si>
  <si>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</si>
  <si>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</si>
  <si>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</si>
  <si>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</si>
  <si>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</si>
  <si>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</si>
  <si>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</si>
  <si>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</si>
  <si>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</si>
  <si>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</si>
  <si>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</si>
  <si>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</si>
  <si>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</si>
  <si>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</si>
  <si>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</si>
  <si>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</si>
  <si>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</si>
  <si>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</si>
  <si>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</si>
  <si>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</si>
  <si>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</si>
  <si>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</si>
  <si>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</si>
  <si>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</si>
  <si>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</si>
  <si>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</si>
  <si>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</si>
  <si>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</si>
  <si>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</si>
  <si>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</si>
  <si>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</si>
  <si>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</si>
  <si>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</si>
  <si>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</si>
  <si>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</si>
  <si>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</si>
  <si>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</si>
  <si>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</si>
  <si>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</si>
  <si>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</si>
  <si>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</si>
  <si>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</si>
  <si>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</si>
  <si>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</si>
  <si>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</si>
  <si>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</si>
  <si>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</si>
  <si>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</si>
  <si>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</si>
  <si>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</si>
  <si>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</si>
  <si>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</si>
  <si>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</si>
  <si>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</si>
  <si>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</si>
  <si>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</si>
  <si>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</si>
  <si>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</si>
  <si>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</si>
  <si>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</si>
  <si>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</si>
  <si>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</si>
  <si>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</si>
  <si>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</si>
  <si>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</si>
  <si>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</si>
  <si>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</si>
  <si>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</si>
  <si>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</si>
  <si>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</si>
  <si>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</si>
  <si>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</si>
  <si>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</si>
  <si>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</si>
  <si>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</si>
  <si>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</si>
  <si>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</si>
  <si>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</si>
  <si>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</si>
  <si>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</si>
  <si>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</si>
  <si>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</si>
  <si>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</si>
  <si>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</si>
  <si>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</si>
  <si>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</si>
  <si>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</si>
  <si>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</si>
  <si>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</si>
  <si>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</si>
  <si>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</si>
  <si>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</si>
  <si>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</si>
  <si>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</si>
  <si>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</si>
  <si>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</si>
  <si>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</si>
  <si>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</si>
  <si>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</si>
  <si>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</si>
  <si>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</si>
  <si>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</si>
  <si>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</si>
  <si>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</si>
  <si>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</si>
  <si>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</si>
  <si>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</si>
  <si>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</si>
  <si>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</si>
  <si>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</si>
  <si>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</si>
  <si>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</si>
  <si>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</si>
  <si>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</si>
  <si>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</si>
  <si>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</si>
  <si>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</si>
  <si>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</si>
  <si>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</si>
  <si>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</si>
  <si>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</si>
  <si>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</si>
  <si>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</si>
  <si>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</si>
  <si>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</si>
  <si>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</si>
  <si>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</si>
  <si>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</si>
  <si>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</si>
  <si>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</si>
  <si>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</si>
  <si>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</si>
  <si>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</si>
  <si>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</si>
  <si>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</si>
  <si>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</si>
  <si>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</si>
  <si>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</si>
  <si>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</si>
  <si>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</si>
  <si>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</si>
  <si>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</si>
  <si>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</si>
  <si>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</si>
  <si>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</si>
  <si>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</si>
  <si>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</si>
  <si>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</si>
  <si>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</si>
  <si>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</si>
  <si>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</si>
  <si>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</si>
  <si>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</si>
  <si>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</si>
  <si>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</si>
  <si>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</si>
  <si>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</si>
  <si>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</si>
  <si>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</si>
  <si>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</si>
  <si>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</si>
  <si>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</si>
  <si>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</si>
  <si>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</si>
  <si>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</si>
  <si>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</si>
  <si>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</si>
  <si>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</si>
  <si>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</si>
  <si>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</si>
  <si>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</si>
  <si>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</si>
  <si>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</si>
  <si>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</si>
  <si>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</si>
  <si>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</si>
  <si>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</si>
  <si>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</si>
  <si>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</si>
  <si>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</si>
  <si>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</si>
  <si>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</si>
  <si>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</si>
  <si>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</si>
  <si>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</si>
  <si>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</si>
  <si>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</si>
  <si>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</si>
  <si>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</si>
  <si>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</si>
  <si>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</si>
  <si>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</si>
  <si>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</si>
  <si>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</si>
  <si>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</si>
  <si>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</si>
  <si>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</si>
  <si>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</si>
  <si>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</si>
  <si>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</si>
  <si>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</si>
  <si>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</si>
  <si>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</si>
  <si>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</si>
  <si>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</si>
  <si>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</si>
  <si>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</si>
  <si>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</si>
  <si>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</si>
  <si>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</si>
  <si>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</si>
  <si>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</si>
  <si>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</si>
  <si>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</si>
  <si>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</si>
  <si>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</si>
  <si>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</si>
  <si>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</si>
  <si>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</si>
  <si>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</si>
  <si>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</si>
  <si>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</si>
  <si>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</si>
  <si>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</si>
  <si>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</si>
  <si>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</si>
  <si>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</si>
  <si>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</si>
  <si>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</si>
  <si>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</si>
  <si>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</si>
  <si>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</si>
  <si>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</si>
  <si>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</si>
  <si>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</si>
  <si>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</si>
  <si>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</si>
  <si>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</si>
  <si>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</si>
  <si>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</si>
  <si>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</si>
  <si>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</si>
  <si>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</si>
  <si>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</si>
  <si>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</si>
  <si>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</si>
  <si>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</si>
  <si>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</si>
  <si>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</si>
  <si>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</si>
  <si>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</si>
  <si>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</si>
  <si>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</si>
  <si>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</si>
  <si>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</si>
  <si>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</si>
  <si>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</si>
  <si>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</si>
  <si>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</si>
  <si>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</si>
  <si>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</si>
  <si>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</si>
  <si>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</si>
  <si>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</si>
  <si>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</si>
  <si>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</si>
  <si>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</si>
  <si>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</si>
  <si>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</si>
  <si>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</si>
  <si>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</si>
  <si>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</si>
  <si>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</si>
  <si>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</si>
  <si>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</si>
  <si>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</si>
  <si>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</si>
  <si>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</si>
  <si>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</si>
  <si>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</si>
  <si>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</si>
  <si>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</si>
  <si>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</si>
  <si>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</si>
  <si>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</si>
  <si>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</si>
  <si>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</si>
  <si>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</si>
  <si>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</si>
  <si>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</si>
  <si>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</si>
  <si>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</si>
  <si>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</si>
  <si>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</si>
  <si>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</si>
  <si>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</si>
  <si>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</si>
  <si>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</si>
  <si>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</si>
  <si>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</si>
  <si>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</si>
  <si>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</si>
  <si>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</si>
  <si>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</si>
  <si>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</si>
  <si>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</si>
  <si>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</si>
  <si>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</si>
  <si>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</si>
  <si>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</si>
  <si>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</si>
  <si>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</si>
  <si>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</si>
  <si>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</si>
  <si>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</si>
  <si>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</si>
  <si>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</si>
  <si>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</si>
  <si>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</si>
  <si>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</si>
  <si>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</si>
  <si>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</si>
  <si>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</si>
  <si>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</si>
  <si>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</si>
  <si>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</si>
  <si>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</si>
  <si>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</si>
  <si>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</si>
  <si>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</si>
  <si>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</si>
  <si>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</si>
  <si>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</si>
  <si>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</si>
  <si>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</si>
  <si>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</si>
  <si>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</si>
  <si>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</si>
  <si>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</si>
  <si>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</si>
  <si>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</si>
  <si>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</si>
  <si>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</si>
  <si>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</si>
  <si>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</si>
  <si>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</si>
  <si>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</si>
  <si>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</si>
  <si>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</si>
  <si>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</si>
  <si>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</si>
  <si>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</si>
  <si>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</si>
  <si>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</si>
  <si>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</si>
  <si>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</si>
  <si>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</si>
  <si>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</si>
  <si>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</si>
  <si>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</si>
  <si>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</si>
  <si>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</si>
  <si>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</si>
  <si>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</si>
  <si>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</si>
  <si>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</si>
  <si>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</si>
  <si>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</si>
  <si>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</si>
  <si>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</si>
  <si>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</si>
  <si>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</si>
  <si>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</si>
  <si>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</si>
  <si>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</si>
  <si>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</si>
  <si>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</si>
  <si>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</si>
  <si>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</si>
  <si>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</si>
  <si>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</si>
  <si>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</si>
  <si>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</si>
  <si>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</si>
  <si>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</si>
  <si>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</si>
  <si>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</si>
  <si>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</si>
  <si>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</si>
  <si>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</si>
  <si>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</si>
  <si>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</si>
  <si>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</si>
  <si>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</si>
  <si>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</si>
  <si>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</si>
  <si>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</si>
  <si>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</si>
  <si>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</si>
  <si>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</si>
  <si>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</si>
  <si>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</si>
  <si>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</si>
  <si>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</si>
  <si>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</si>
  <si>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</si>
  <si>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</si>
  <si>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</si>
  <si>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</si>
  <si>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</si>
  <si>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</si>
  <si>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</si>
  <si>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</si>
  <si>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</si>
  <si>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</si>
  <si>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</si>
  <si>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</si>
  <si>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</si>
  <si>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</si>
  <si>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</si>
  <si>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</si>
  <si>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</si>
  <si>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</si>
  <si>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</si>
  <si>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</si>
  <si>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</si>
  <si>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</si>
  <si>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</si>
  <si>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</si>
  <si>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</si>
  <si>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</si>
  <si>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</si>
  <si>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</si>
  <si>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</si>
  <si>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</si>
  <si>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</si>
  <si>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</si>
  <si>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</si>
  <si>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</si>
  <si>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</si>
  <si>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</si>
  <si>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</si>
  <si>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</si>
  <si>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</si>
  <si>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</si>
  <si>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</si>
  <si>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</si>
  <si>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</si>
  <si>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</si>
  <si>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</si>
  <si>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</si>
  <si>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</si>
  <si>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</si>
  <si>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</si>
  <si>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</si>
  <si>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</si>
  <si>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</si>
  <si>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</si>
  <si>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</si>
  <si>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</si>
  <si>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</si>
  <si>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</si>
  <si>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</si>
  <si>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</si>
  <si>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</si>
  <si>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</si>
  <si>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</si>
  <si>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</si>
  <si>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</si>
  <si>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</si>
  <si>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</si>
  <si>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</si>
  <si>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</si>
  <si>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</si>
  <si>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</si>
  <si>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</si>
  <si>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</si>
  <si>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</si>
  <si>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</si>
  <si>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</si>
  <si>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</si>
  <si>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</si>
  <si>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</si>
  <si>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</si>
  <si>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</si>
  <si>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</si>
  <si>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</si>
  <si>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</si>
  <si>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</si>
  <si>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</si>
  <si>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</si>
  <si>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</si>
  <si>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</si>
  <si>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</si>
  <si>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</si>
  <si>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</si>
  <si>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</si>
  <si>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</si>
  <si>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</si>
  <si>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</si>
  <si>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</si>
  <si>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</si>
  <si>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</si>
  <si>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</si>
  <si>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</si>
  <si>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</si>
  <si>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</si>
  <si>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</si>
  <si>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</si>
  <si>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</si>
  <si>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</si>
  <si>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</si>
  <si>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</si>
  <si>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</si>
  <si>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</si>
  <si>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</si>
  <si>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</si>
  <si>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</si>
  <si>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</si>
  <si>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</si>
  <si>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</si>
  <si>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</si>
  <si>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</si>
  <si>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</si>
  <si>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</si>
  <si>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</si>
  <si>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</si>
  <si>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</si>
  <si>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</si>
  <si>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</si>
  <si>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</si>
  <si>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</si>
  <si>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</si>
  <si>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</si>
  <si>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</si>
  <si>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</si>
  <si>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</si>
  <si>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</si>
  <si>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</si>
  <si>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</si>
  <si>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</si>
  <si>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</si>
  <si>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</si>
  <si>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</si>
  <si>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</si>
  <si>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</si>
  <si>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</si>
  <si>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</si>
  <si>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</si>
  <si>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</si>
  <si>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</si>
  <si>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</si>
  <si>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</si>
  <si>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</si>
  <si>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</si>
  <si>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</si>
  <si>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</si>
  <si>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</si>
  <si>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</si>
  <si>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</si>
  <si>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</si>
  <si>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</si>
  <si>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</si>
  <si>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</si>
  <si>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</si>
  <si>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</si>
  <si>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</si>
  <si>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</si>
  <si>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</si>
  <si>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</si>
  <si>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</si>
  <si>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</si>
  <si>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</si>
  <si>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</si>
  <si>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</si>
  <si>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</si>
  <si>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</si>
  <si>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</si>
  <si>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</si>
  <si>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</si>
  <si>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</si>
  <si>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</si>
  <si>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</si>
  <si>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</si>
  <si>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</si>
  <si>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</si>
  <si>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</si>
  <si>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</si>
  <si>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</si>
  <si>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</si>
  <si>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</si>
  <si>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</si>
  <si>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</si>
  <si>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</si>
  <si>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</si>
  <si>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</si>
  <si>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</si>
  <si>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</si>
  <si>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</si>
  <si>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</si>
  <si>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</si>
  <si>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</si>
  <si>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</si>
  <si>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</si>
  <si>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</si>
  <si>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</si>
  <si>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</si>
  <si>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</si>
  <si>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</si>
  <si>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</si>
  <si>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</si>
  <si>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</si>
  <si>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</si>
  <si>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</si>
  <si>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</si>
  <si>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</si>
  <si>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</si>
  <si>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</si>
  <si>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</si>
  <si>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</si>
  <si>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</si>
  <si>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</si>
  <si>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</si>
  <si>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</si>
  <si>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</si>
  <si>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</si>
  <si>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</si>
  <si>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</si>
  <si>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</si>
  <si>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</si>
  <si>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</si>
  <si>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</si>
  <si>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</si>
  <si>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</si>
  <si>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</si>
  <si>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</si>
  <si>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</si>
  <si>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</si>
  <si>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</si>
  <si>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</si>
  <si>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</si>
  <si>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</si>
  <si>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</si>
  <si>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</si>
  <si>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</si>
  <si>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</si>
  <si>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</si>
  <si>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</si>
  <si>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</si>
  <si>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</si>
  <si>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</si>
  <si>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</si>
  <si>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</si>
  <si>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</si>
  <si>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</si>
  <si>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</si>
  <si>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</si>
  <si>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</si>
  <si>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</si>
  <si>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</si>
  <si>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</si>
  <si>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</si>
  <si>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</si>
  <si>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</si>
  <si>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</si>
  <si>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</si>
  <si>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</si>
  <si>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</si>
  <si>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</si>
  <si>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</si>
  <si>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</si>
  <si>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</si>
  <si>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</si>
  <si>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</si>
  <si>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</si>
  <si>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</si>
  <si>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</si>
  <si>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</si>
  <si>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</si>
  <si>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</si>
  <si>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</si>
  <si>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</si>
  <si>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</si>
  <si>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</si>
  <si>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</si>
  <si>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</si>
  <si>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</si>
  <si>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</si>
  <si>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</si>
  <si>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</si>
  <si>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</si>
  <si>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</si>
  <si>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</si>
  <si>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</si>
  <si>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</si>
  <si>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</si>
  <si>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</si>
  <si>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</si>
  <si>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</si>
  <si>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</si>
  <si>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</si>
  <si>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</si>
  <si>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</si>
  <si>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</si>
  <si>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</si>
  <si>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</si>
  <si>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</si>
  <si>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</si>
  <si>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</si>
  <si>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</si>
  <si>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</si>
  <si>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</si>
  <si>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</si>
  <si>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</si>
  <si>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</si>
  <si>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</si>
  <si>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</si>
  <si>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</si>
  <si>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</si>
  <si>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</si>
  <si>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</si>
  <si>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</si>
  <si>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</si>
  <si>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</si>
  <si>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</si>
  <si>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</si>
  <si>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</si>
  <si>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</si>
  <si>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</si>
  <si>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</si>
  <si>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</si>
  <si>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</si>
  <si>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</si>
  <si>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</si>
  <si>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</si>
  <si>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</si>
  <si>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</si>
  <si>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</si>
  <si>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</si>
  <si>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</si>
  <si>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</si>
  <si>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</si>
  <si>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</si>
  <si>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</si>
  <si>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</si>
  <si>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</si>
  <si>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</si>
  <si>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</si>
  <si>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</si>
  <si>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</si>
  <si>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</si>
  <si>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</si>
  <si>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</si>
  <si>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</si>
  <si>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</si>
  <si>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</si>
  <si>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</si>
  <si>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</si>
  <si>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</si>
  <si>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</si>
  <si>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</si>
  <si>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</si>
  <si>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</si>
  <si>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</si>
  <si>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</si>
  <si>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</si>
  <si>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</si>
  <si>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</si>
  <si>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</si>
  <si>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</si>
  <si>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</si>
  <si>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</si>
  <si>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</si>
  <si>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</si>
  <si>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</si>
  <si>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</si>
  <si>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</si>
  <si>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</si>
  <si>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</si>
  <si>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</si>
  <si>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</si>
  <si>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</si>
  <si>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</si>
  <si>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</si>
  <si>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</si>
  <si>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</si>
  <si>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</si>
  <si>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</si>
  <si>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</si>
  <si>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</si>
  <si>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</si>
  <si>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</si>
  <si>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</si>
  <si>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</si>
  <si>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</si>
  <si>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</si>
  <si>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</si>
  <si>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</si>
  <si>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</si>
  <si>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</si>
  <si>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</si>
  <si>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</si>
  <si>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</si>
  <si>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</si>
  <si>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</si>
  <si>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</si>
  <si>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</si>
  <si>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</si>
  <si>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</si>
  <si>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</si>
  <si>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</si>
  <si>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</si>
  <si>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</si>
  <si>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</si>
  <si>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</si>
  <si>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</si>
  <si>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</si>
  <si>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</si>
  <si>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</si>
  <si>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</si>
  <si>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</si>
  <si>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</si>
  <si>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</si>
  <si>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</si>
  <si>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</si>
  <si>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</si>
  <si>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</si>
  <si>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</si>
  <si>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</si>
  <si>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</si>
  <si>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</si>
  <si>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</si>
  <si>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</si>
  <si>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</si>
  <si>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</si>
  <si>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</si>
  <si>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</si>
  <si>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</si>
  <si>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</si>
  <si>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</si>
  <si>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</si>
  <si>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</si>
  <si>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</si>
  <si>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</si>
  <si>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</si>
  <si>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</si>
  <si>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</si>
  <si>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</si>
  <si>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</si>
  <si>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</si>
  <si>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</si>
  <si>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</si>
  <si>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</si>
  <si>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</si>
  <si>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</si>
  <si>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</si>
  <si>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</si>
  <si>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</si>
  <si>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</si>
  <si>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</si>
  <si>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</si>
  <si>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</si>
  <si>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</si>
  <si>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</si>
  <si>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</si>
  <si>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</si>
  <si>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</si>
  <si>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</si>
  <si>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</si>
  <si>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</si>
  <si>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</si>
  <si>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</si>
  <si>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</si>
  <si>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</si>
  <si>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</si>
  <si>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</si>
  <si>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</si>
  <si>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</si>
  <si>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</si>
  <si>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</si>
  <si>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</si>
  <si>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</si>
  <si>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</si>
  <si>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</si>
  <si>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</si>
  <si>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</si>
  <si>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</si>
  <si>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</si>
  <si>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</si>
  <si>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</si>
  <si>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</si>
  <si>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</si>
  <si>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</si>
  <si>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</si>
  <si>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</si>
  <si>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</si>
  <si>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</si>
  <si>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</si>
  <si>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</si>
  <si>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</si>
  <si>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</si>
  <si>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</si>
  <si>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</si>
  <si>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</si>
  <si>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</si>
  <si>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</si>
  <si>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</si>
  <si>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</si>
  <si>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</si>
  <si>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</si>
  <si>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</si>
  <si>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</si>
  <si>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</si>
  <si>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</si>
  <si>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</si>
  <si>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</si>
  <si>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</si>
  <si>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</si>
  <si>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</si>
  <si>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</si>
  <si>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</si>
  <si>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</si>
  <si>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</si>
  <si>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</si>
  <si>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</si>
  <si>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</si>
  <si>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</si>
  <si>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</si>
  <si>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</si>
  <si>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</si>
  <si>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</si>
  <si>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</si>
  <si>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</si>
  <si>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</si>
  <si>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</si>
  <si>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</si>
  <si>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</si>
  <si>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</si>
  <si>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</si>
  <si>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</si>
  <si>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</si>
  <si>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</si>
  <si>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</si>
  <si>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</si>
  <si>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</si>
  <si>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</si>
  <si>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</si>
  <si>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</si>
  <si>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</si>
  <si>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</si>
  <si>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</si>
  <si>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</si>
  <si>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</si>
  <si>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</si>
  <si>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</si>
  <si>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</si>
  <si>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</si>
  <si>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</si>
  <si>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</si>
  <si>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</si>
  <si>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</si>
  <si>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</si>
  <si>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</si>
  <si>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</si>
  <si>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</si>
  <si>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</si>
  <si>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</si>
  <si>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</si>
  <si>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</si>
  <si>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</si>
  <si>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</si>
  <si>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</si>
  <si>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</si>
  <si>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</si>
  <si>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</si>
  <si>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</si>
  <si>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</si>
  <si>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</si>
  <si>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</si>
  <si>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</si>
  <si>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</si>
  <si>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</si>
  <si>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</si>
  <si>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</si>
  <si>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</si>
  <si>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</si>
  <si>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</si>
  <si>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</si>
  <si>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</si>
  <si>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</si>
  <si>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</si>
  <si>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</si>
  <si>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</si>
  <si>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</si>
  <si>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</si>
  <si>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</si>
  <si>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</si>
  <si>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</si>
  <si>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</si>
  <si>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</si>
  <si>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</si>
  <si>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</si>
  <si>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</si>
  <si>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</si>
  <si>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</si>
  <si>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</si>
  <si>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</si>
  <si>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</si>
  <si>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</si>
  <si>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</si>
  <si>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</si>
  <si>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</si>
  <si>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</si>
  <si>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</si>
  <si>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</si>
  <si>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</si>
  <si>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</si>
  <si>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</si>
  <si>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</si>
  <si>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</si>
  <si>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</si>
  <si>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</si>
  <si>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</si>
  <si>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</si>
  <si>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</si>
  <si>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</si>
  <si>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</si>
  <si>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</si>
  <si>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</si>
  <si>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</si>
  <si>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</si>
  <si>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</si>
  <si>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</si>
  <si>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</si>
  <si>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</si>
  <si>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</si>
  <si>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</si>
  <si>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</si>
  <si>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</si>
  <si>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</si>
  <si>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</si>
  <si>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</si>
  <si>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</si>
  <si>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</si>
  <si>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</si>
  <si>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</si>
  <si>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</si>
  <si>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</si>
  <si>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</si>
  <si>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</si>
  <si>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</si>
  <si>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</si>
  <si>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</si>
  <si>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</si>
  <si>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</si>
  <si>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</si>
  <si>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</si>
  <si>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</si>
  <si>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</si>
  <si>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</si>
  <si>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</si>
  <si>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</si>
  <si>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</si>
  <si>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</si>
  <si>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</si>
  <si>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</si>
  <si>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</si>
  <si>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</si>
  <si>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</si>
  <si>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</si>
  <si>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</si>
  <si>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</si>
  <si>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</si>
  <si>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</si>
  <si>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</si>
  <si>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</si>
  <si>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</si>
  <si>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</si>
  <si>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</si>
  <si>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</si>
  <si>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</si>
  <si>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</si>
  <si>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</si>
  <si>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</si>
  <si>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</si>
  <si>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</si>
  <si>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</si>
  <si>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</si>
  <si>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</si>
  <si>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</si>
  <si>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</si>
  <si>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</si>
  <si>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</si>
  <si>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</si>
  <si>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</si>
  <si>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</si>
  <si>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</si>
  <si>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</si>
  <si>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</si>
  <si>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</si>
  <si>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</si>
  <si>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</si>
  <si>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</si>
  <si>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</si>
  <si>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</si>
  <si>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</si>
  <si>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</si>
  <si>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</si>
  <si>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</si>
  <si>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</si>
  <si>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</si>
  <si>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</si>
  <si>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</si>
  <si>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</si>
  <si>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</si>
  <si>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</si>
  <si>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</si>
  <si>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</si>
  <si>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</si>
  <si>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</si>
  <si>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</si>
  <si>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</si>
  <si>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</si>
  <si>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</si>
  <si>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</si>
  <si>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</si>
  <si>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</si>
  <si>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</si>
  <si>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</si>
  <si>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</si>
  <si>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</si>
  <si>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</si>
  <si>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</si>
  <si>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</si>
  <si>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</si>
  <si>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</si>
  <si>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</si>
  <si>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</si>
  <si>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</si>
  <si>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</si>
  <si>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</si>
  <si>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</si>
  <si>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</si>
  <si>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</si>
  <si>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</si>
  <si>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</si>
  <si>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</si>
  <si>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</si>
  <si>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</si>
  <si>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</si>
  <si>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</si>
  <si>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</si>
  <si>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</si>
  <si>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</si>
  <si>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</si>
  <si>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</si>
  <si>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</si>
  <si>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</si>
  <si>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</si>
  <si>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</si>
  <si>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</si>
  <si>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</si>
  <si>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</si>
  <si>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</si>
  <si>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</si>
  <si>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</si>
  <si>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</si>
  <si>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</si>
  <si>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</si>
  <si>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</si>
  <si>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</si>
  <si>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</si>
  <si>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</si>
  <si>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</si>
  <si>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</si>
  <si>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</si>
  <si>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</si>
  <si>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</si>
  <si>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</si>
  <si>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</si>
  <si>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</si>
  <si>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</si>
  <si>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</si>
  <si>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</si>
  <si>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</si>
  <si>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</si>
  <si>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</si>
  <si>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</si>
  <si>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</si>
  <si>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</si>
  <si>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</si>
  <si>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</si>
  <si>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</si>
  <si>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</si>
  <si>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</si>
  <si>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</si>
  <si>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</si>
  <si>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</si>
  <si>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</si>
  <si>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</si>
  <si>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</si>
  <si>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</si>
  <si>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</si>
  <si>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</si>
  <si>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</si>
  <si>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</si>
  <si>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</si>
  <si>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</si>
  <si>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</si>
  <si>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</si>
  <si>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</si>
  <si>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</si>
  <si>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</si>
  <si>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</si>
  <si>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</si>
  <si>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</si>
  <si>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</si>
  <si>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</si>
  <si>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</si>
  <si>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</si>
  <si>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</si>
  <si>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</si>
  <si>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</si>
  <si>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</si>
  <si>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</si>
  <si>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</si>
  <si>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</si>
  <si>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</si>
  <si>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</si>
  <si>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</si>
  <si>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</si>
  <si>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</si>
  <si>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</si>
  <si>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</si>
  <si>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</si>
  <si>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</si>
  <si>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</si>
  <si>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</si>
  <si>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</si>
  <si>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</si>
  <si>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</si>
  <si>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</si>
  <si>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</si>
  <si>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</si>
  <si>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</si>
  <si>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</si>
  <si>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</si>
  <si>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</si>
  <si>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</si>
  <si>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</si>
  <si>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</si>
  <si>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</si>
  <si>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</si>
  <si>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</si>
  <si>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</si>
  <si>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</si>
  <si>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</si>
  <si>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</si>
  <si>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</si>
  <si>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</si>
  <si>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</si>
  <si>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</si>
  <si>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</si>
  <si>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</si>
  <si>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</si>
  <si>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</si>
  <si>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</si>
  <si>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</si>
  <si>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</si>
  <si>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</si>
  <si>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</si>
  <si>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</si>
  <si>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</si>
  <si>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</si>
  <si>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</si>
  <si>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</si>
  <si>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</si>
  <si>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</si>
  <si>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</si>
  <si>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</si>
  <si>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</si>
  <si>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</si>
  <si>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</si>
  <si>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</si>
  <si>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</si>
  <si>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</si>
  <si>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</si>
  <si>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</si>
  <si>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</si>
  <si>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</si>
  <si>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</si>
  <si>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</si>
  <si>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</si>
  <si>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</si>
  <si>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</si>
  <si>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</si>
  <si>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</si>
  <si>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</si>
  <si>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</si>
  <si>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</si>
  <si>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</si>
  <si>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</si>
  <si>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</si>
  <si>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</si>
  <si>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</si>
  <si>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</si>
  <si>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</si>
  <si>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</si>
  <si>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</si>
  <si>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</si>
  <si>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</si>
  <si>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</si>
  <si>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</si>
  <si>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</si>
  <si>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</si>
  <si>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</si>
  <si>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</si>
  <si>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</si>
  <si>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</si>
  <si>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</si>
  <si>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</si>
  <si>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</si>
  <si>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</si>
  <si>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</si>
  <si>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</si>
  <si>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</si>
  <si>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</si>
  <si>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</si>
  <si>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</si>
  <si>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</si>
  <si>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</si>
  <si>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</si>
  <si>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</si>
  <si>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</si>
  <si>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</si>
  <si>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</si>
  <si>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</si>
  <si>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</si>
  <si>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</si>
  <si>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</si>
  <si>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</si>
  <si>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</si>
  <si>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</si>
  <si>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</si>
  <si>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</si>
  <si>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</si>
  <si>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</si>
  <si>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</si>
  <si>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</si>
  <si>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</si>
  <si>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</si>
  <si>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</si>
  <si>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</si>
  <si>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</si>
  <si>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</si>
  <si>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</si>
  <si>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</si>
  <si>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</si>
  <si>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</si>
  <si>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</si>
  <si>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</si>
  <si>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</si>
  <si>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</si>
  <si>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</si>
  <si>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</si>
  <si>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</si>
  <si>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</si>
  <si>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</si>
  <si>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</si>
  <si>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</si>
  <si>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</si>
  <si>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</si>
  <si>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</si>
  <si>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</si>
  <si>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</si>
  <si>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</si>
  <si>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</si>
  <si>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</si>
  <si>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</si>
  <si>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</si>
  <si>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</si>
  <si>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</si>
  <si>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</si>
  <si>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</si>
  <si>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</si>
  <si>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</si>
  <si>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</si>
  <si>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</si>
  <si>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</si>
  <si>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</si>
  <si>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</si>
  <si>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</si>
  <si>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</si>
  <si>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</si>
  <si>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</si>
  <si>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</si>
  <si>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</si>
  <si>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</si>
  <si>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</si>
  <si>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</si>
  <si>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</si>
  <si>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</si>
  <si>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</si>
  <si>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</si>
  <si>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</si>
  <si>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</si>
  <si>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</si>
  <si>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</si>
  <si>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</si>
  <si>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</si>
  <si>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</si>
  <si>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</si>
  <si>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</si>
  <si>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</si>
  <si>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</si>
  <si>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</si>
  <si>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</si>
  <si>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</si>
  <si>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</si>
  <si>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</si>
  <si>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</si>
  <si>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</si>
  <si>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</si>
  <si>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</si>
  <si>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</si>
  <si>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</si>
  <si>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</si>
  <si>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</si>
  <si>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</si>
  <si>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</si>
  <si>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</si>
  <si>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</si>
  <si>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</si>
  <si>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</si>
  <si>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</si>
  <si>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</si>
  <si>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</si>
  <si>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</si>
  <si>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</si>
  <si>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</si>
  <si>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</si>
  <si>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</si>
  <si>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</si>
  <si>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</si>
  <si>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</si>
  <si>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</si>
  <si>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</si>
  <si>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</si>
  <si>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</si>
  <si>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</si>
  <si>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</si>
  <si>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</si>
  <si>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</si>
  <si>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</si>
  <si>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</si>
  <si>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</si>
  <si>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</si>
  <si>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</si>
  <si>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</si>
  <si>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</si>
  <si>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</si>
  <si>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</si>
  <si>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</si>
  <si>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</si>
  <si>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</si>
  <si>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</si>
  <si>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</si>
  <si>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</si>
  <si>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</si>
  <si>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</si>
  <si>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</si>
  <si>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</si>
  <si>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</si>
  <si>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</si>
  <si>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</si>
  <si>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</si>
  <si>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</si>
  <si>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</si>
  <si>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</si>
  <si>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</si>
  <si>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</si>
  <si>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</si>
  <si>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</si>
  <si>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</si>
  <si>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</si>
  <si>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</si>
  <si>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</si>
  <si>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</si>
  <si>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</si>
  <si>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</si>
  <si>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</si>
  <si>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</si>
  <si>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</si>
  <si>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</si>
  <si>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</si>
  <si>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</si>
  <si>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</si>
  <si>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</si>
  <si>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</si>
  <si>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</si>
  <si>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</si>
  <si>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</si>
  <si>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</si>
  <si>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</si>
  <si>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</si>
  <si>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</si>
  <si>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</si>
  <si>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</si>
  <si>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</si>
  <si>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</si>
  <si>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</si>
  <si>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</si>
  <si>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</si>
  <si>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</si>
  <si>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</si>
  <si>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</si>
  <si>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</si>
  <si>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</si>
  <si>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</si>
  <si>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</si>
  <si>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</si>
  <si>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</si>
  <si>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</si>
  <si>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</si>
  <si>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</si>
  <si>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</si>
  <si>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</si>
  <si>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</si>
  <si>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</si>
  <si>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</si>
  <si>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</si>
  <si>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</si>
  <si>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</si>
  <si>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</si>
  <si>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</si>
  <si>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</si>
  <si>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</si>
  <si>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</si>
  <si>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</si>
  <si>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</si>
  <si>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</si>
  <si>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</si>
  <si>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</si>
  <si>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</si>
  <si>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</si>
  <si>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</si>
  <si>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</si>
  <si>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</si>
  <si>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</si>
  <si>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</si>
  <si>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</si>
  <si>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</si>
  <si>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</si>
  <si>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</si>
  <si>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</si>
  <si>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</si>
  <si>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</si>
  <si>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</si>
  <si>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</si>
  <si>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</si>
  <si>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</si>
  <si>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</si>
  <si>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</si>
  <si>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</si>
  <si>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</si>
  <si>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</si>
  <si>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</si>
  <si>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</si>
  <si>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</si>
  <si>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</si>
  <si>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</si>
  <si>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</si>
  <si>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</si>
  <si>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</si>
  <si>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</si>
  <si>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</si>
  <si>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</si>
  <si>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</si>
  <si>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</si>
  <si>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</si>
  <si>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</si>
  <si>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</si>
  <si>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</si>
  <si>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</si>
  <si>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</si>
  <si>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</si>
  <si>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</si>
  <si>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</si>
  <si>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</si>
  <si>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</si>
  <si>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</si>
  <si>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</si>
  <si>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</si>
  <si>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</si>
  <si>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</si>
  <si>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</si>
  <si>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</si>
  <si>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</si>
  <si>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</si>
  <si>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</si>
  <si>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</si>
  <si>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</si>
  <si>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</si>
  <si>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</si>
  <si>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</si>
  <si>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</si>
  <si>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</si>
  <si>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</si>
  <si>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</si>
  <si>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</si>
  <si>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</si>
  <si>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</si>
  <si>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</si>
  <si>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</si>
  <si>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</si>
  <si>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</si>
  <si>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</si>
  <si>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</si>
  <si>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</si>
  <si>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</si>
  <si>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</si>
  <si>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</si>
  <si>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</si>
  <si>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</si>
  <si>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</si>
  <si>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</si>
  <si>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</si>
  <si>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</si>
  <si>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</si>
  <si>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</si>
  <si>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</si>
  <si>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</si>
  <si>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</si>
  <si>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</si>
  <si>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</si>
  <si>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</si>
  <si>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</si>
  <si>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</si>
  <si>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</si>
  <si>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</si>
  <si>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</si>
  <si>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</si>
  <si>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</si>
  <si>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</si>
  <si>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</si>
  <si>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</si>
  <si>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</si>
  <si>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</si>
  <si>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</si>
  <si>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</si>
  <si>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</si>
  <si>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</si>
  <si>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</si>
  <si>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</si>
  <si>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</si>
  <si>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</si>
  <si>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</si>
  <si>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</si>
  <si>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</si>
  <si>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</si>
  <si>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</si>
  <si>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</si>
  <si>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</si>
  <si>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</si>
  <si>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</si>
  <si>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</si>
  <si>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</si>
  <si>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</si>
  <si>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</si>
  <si>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</si>
  <si>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</si>
  <si>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</si>
  <si>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</si>
  <si>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</si>
  <si>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</si>
  <si>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</si>
  <si>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</si>
  <si>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</si>
  <si>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</si>
  <si>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</si>
  <si>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</si>
  <si>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</si>
  <si>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</si>
  <si>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</si>
  <si>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</si>
  <si>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</si>
  <si>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</si>
  <si>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</si>
  <si>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</si>
  <si>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</si>
  <si>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</si>
  <si>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</si>
  <si>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</si>
  <si>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</si>
  <si>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</si>
  <si>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</si>
  <si>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</si>
  <si>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</si>
  <si>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</si>
  <si>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</si>
  <si>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</si>
  <si>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</si>
  <si>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</si>
  <si>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</si>
  <si>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</si>
  <si>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</si>
  <si>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</si>
  <si>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</si>
  <si>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</si>
  <si>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</si>
  <si>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</si>
  <si>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</si>
  <si>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</si>
  <si>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</si>
  <si>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</si>
  <si>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</si>
  <si>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</si>
  <si>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</si>
  <si>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</si>
  <si>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</si>
  <si>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</si>
  <si>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</si>
  <si>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</si>
  <si>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</si>
  <si>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</si>
  <si>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</si>
  <si>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</si>
  <si>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</si>
  <si>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</si>
  <si>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</si>
  <si>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</si>
  <si>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</si>
  <si>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</si>
  <si>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</si>
  <si>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</si>
  <si>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</si>
  <si>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</si>
  <si>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</si>
  <si>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</si>
  <si>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</si>
  <si>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</si>
  <si>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</si>
  <si>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</si>
  <si>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</si>
  <si>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</si>
  <si>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</si>
  <si>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</si>
  <si>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</si>
  <si>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</si>
  <si>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</si>
  <si>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</si>
  <si>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</si>
  <si>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</si>
  <si>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</si>
  <si>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</si>
  <si>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</si>
  <si>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</si>
  <si>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</si>
  <si>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</si>
  <si>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</si>
  <si>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</si>
  <si>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</si>
  <si>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</si>
  <si>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</si>
  <si>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</si>
  <si>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</si>
  <si>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</si>
  <si>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</si>
  <si>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</si>
  <si>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</si>
  <si>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</si>
  <si>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</si>
  <si>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</si>
  <si>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</si>
  <si>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</si>
  <si>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</si>
  <si>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</si>
  <si>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</si>
  <si>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</si>
  <si>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</si>
  <si>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</si>
  <si>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</si>
  <si>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</si>
  <si>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</si>
  <si>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</si>
  <si>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</si>
  <si>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</si>
  <si>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</si>
  <si>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</si>
  <si>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</si>
  <si>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</si>
  <si>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</si>
  <si>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</si>
  <si>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</si>
  <si>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</si>
  <si>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</si>
  <si>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</si>
  <si>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</si>
  <si>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</si>
  <si>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</si>
  <si>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</si>
  <si>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</si>
  <si>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</si>
  <si>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</si>
  <si>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</si>
  <si>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</si>
  <si>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</si>
  <si>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</si>
  <si>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</si>
  <si>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</si>
  <si>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</si>
  <si>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</si>
  <si>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</si>
  <si>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</si>
  <si>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</si>
  <si>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</si>
  <si>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</si>
  <si>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</si>
  <si>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</si>
  <si>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</si>
  <si>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</si>
  <si>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</si>
  <si>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</si>
  <si>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</si>
  <si>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</si>
  <si>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</si>
  <si>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</si>
  <si>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</si>
  <si>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</si>
  <si>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</si>
  <si>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</si>
  <si>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</si>
  <si>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</si>
  <si>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</si>
  <si>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</si>
  <si>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</si>
  <si>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</si>
  <si>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</si>
  <si>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</si>
  <si>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</si>
  <si>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</si>
  <si>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</si>
  <si>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</si>
  <si>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</si>
  <si>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</si>
  <si>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</si>
  <si>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</si>
  <si>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</si>
  <si>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</si>
  <si>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</si>
  <si>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</si>
  <si>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</si>
  <si>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</si>
  <si>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</si>
  <si>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</si>
  <si>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</si>
  <si>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</si>
  <si>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</si>
  <si>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</si>
  <si>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</si>
  <si>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</si>
  <si>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</si>
  <si>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</si>
  <si>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</si>
  <si>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</si>
  <si>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</si>
  <si>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</si>
  <si>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</si>
  <si>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</si>
  <si>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</si>
  <si>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</si>
  <si>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</si>
  <si>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</si>
  <si>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</si>
  <si>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</si>
  <si>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</si>
  <si>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</si>
  <si>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</si>
  <si>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</si>
  <si>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</si>
  <si>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</si>
  <si>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</si>
  <si>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</si>
  <si>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</si>
  <si>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</si>
  <si>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</si>
  <si>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</si>
  <si>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</si>
  <si>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</si>
  <si>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</si>
  <si>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</si>
  <si>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</si>
  <si>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</si>
  <si>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</si>
  <si>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</si>
  <si>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</si>
  <si>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</si>
  <si>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</si>
  <si>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</si>
  <si>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</si>
  <si>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</si>
  <si>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</si>
  <si>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</si>
  <si>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</si>
  <si>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</si>
  <si>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</si>
  <si>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</si>
  <si>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</si>
  <si>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</si>
  <si>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</si>
  <si>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</si>
  <si>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</si>
  <si>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</si>
  <si>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</si>
  <si>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</si>
  <si>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</si>
  <si>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</si>
  <si>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</si>
  <si>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</si>
  <si>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</si>
  <si>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</si>
  <si>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</si>
  <si>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</si>
  <si>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</si>
  <si>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</si>
  <si>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</si>
  <si>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</si>
  <si>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</si>
  <si>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</si>
  <si>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</si>
  <si>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</si>
  <si>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</si>
  <si>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</si>
  <si>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</si>
  <si>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</si>
  <si>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</si>
  <si>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</si>
  <si>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</si>
  <si>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</si>
  <si>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</si>
  <si>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</si>
  <si>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</si>
  <si>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</si>
  <si>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</si>
  <si>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</si>
  <si>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</si>
  <si>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</si>
  <si>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</si>
  <si>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</si>
  <si>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</si>
  <si>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</si>
  <si>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</si>
  <si>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</si>
  <si>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</si>
  <si>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</si>
  <si>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</si>
  <si>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</si>
  <si>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</si>
  <si>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</si>
  <si>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</si>
  <si>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</si>
  <si>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</si>
  <si>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</si>
  <si>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</si>
  <si>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</si>
  <si>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</si>
  <si>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</si>
  <si>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</si>
  <si>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</si>
  <si>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</si>
  <si>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</si>
  <si>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</si>
  <si>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</si>
  <si>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</si>
  <si>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</si>
  <si>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</si>
  <si>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</si>
  <si>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</si>
  <si>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</si>
  <si>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</si>
  <si>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</si>
  <si>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</si>
  <si>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</si>
  <si>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</si>
  <si>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</si>
  <si>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</si>
  <si>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</si>
  <si>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</si>
  <si>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</si>
  <si>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</si>
  <si>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</si>
  <si>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</si>
  <si>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</si>
  <si>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</si>
  <si>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</si>
  <si>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</si>
  <si>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</si>
  <si>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</si>
  <si>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</si>
  <si>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</si>
  <si>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</si>
  <si>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</si>
  <si>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</si>
  <si>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</si>
  <si>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</si>
  <si>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</si>
  <si>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</si>
  <si>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</si>
  <si>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</si>
  <si>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</si>
  <si>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</si>
  <si>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</si>
  <si>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</si>
  <si>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</si>
  <si>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</si>
  <si>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</si>
  <si>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</si>
  <si>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</si>
  <si>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</si>
  <si>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</si>
  <si>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</si>
  <si>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</si>
  <si>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</si>
  <si>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</si>
  <si>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</si>
  <si>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</si>
  <si>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</si>
  <si>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</si>
  <si>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</si>
  <si>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</si>
  <si>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</si>
  <si>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</si>
  <si>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</si>
  <si>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</si>
  <si>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</si>
  <si>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</si>
  <si>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</si>
  <si>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</si>
  <si>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</si>
  <si>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</si>
  <si>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</si>
  <si>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</si>
  <si>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</si>
  <si>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</si>
  <si>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</si>
  <si>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</si>
  <si>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</si>
  <si>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</si>
  <si>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</si>
  <si>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</si>
  <si>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</si>
  <si>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</si>
  <si>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</si>
  <si>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</si>
  <si>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</si>
  <si>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</si>
  <si>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</si>
  <si>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</si>
  <si>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</si>
  <si>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</si>
  <si>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</si>
  <si>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</si>
  <si>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</si>
  <si>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</si>
  <si>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</si>
  <si>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</si>
  <si>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</si>
  <si>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</si>
  <si>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</si>
  <si>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</si>
  <si>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</si>
  <si>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</si>
  <si>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</si>
  <si>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</si>
  <si>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</si>
  <si>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</si>
  <si>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</si>
  <si>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</si>
  <si>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</si>
  <si>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</si>
  <si>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</si>
  <si>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</si>
  <si>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</si>
  <si>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</si>
  <si>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</si>
  <si>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</si>
  <si>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</si>
  <si>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</si>
  <si>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</si>
  <si>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</si>
  <si>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</si>
  <si>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</si>
  <si>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</si>
  <si>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</si>
  <si>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</si>
  <si>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</si>
  <si>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</si>
  <si>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</si>
  <si>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</si>
  <si>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</si>
  <si>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</si>
  <si>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</si>
  <si>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</si>
  <si>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</si>
  <si>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</si>
  <si>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</si>
  <si>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</si>
  <si>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</si>
  <si>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</si>
  <si>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</si>
  <si>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</si>
  <si>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</si>
  <si>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</si>
  <si>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</si>
  <si>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</si>
  <si>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</si>
  <si>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</si>
  <si>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</si>
  <si>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</si>
  <si>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</si>
  <si>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</si>
  <si>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</si>
  <si>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</si>
  <si>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</si>
  <si>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</si>
  <si>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</si>
  <si>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</si>
  <si>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</si>
  <si>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</si>
  <si>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</si>
  <si>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</si>
  <si>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</si>
  <si>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</si>
  <si>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</si>
  <si>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</si>
  <si>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</si>
  <si>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</si>
  <si>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</si>
  <si>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</si>
  <si>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</si>
  <si>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</si>
  <si>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</si>
  <si>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</si>
  <si>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</si>
  <si>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</si>
  <si>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</si>
  <si>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</si>
  <si>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</si>
  <si>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</si>
  <si>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</si>
  <si>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</si>
  <si>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</si>
  <si>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</si>
  <si>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</si>
  <si>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</si>
  <si>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</si>
  <si>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</si>
  <si>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</si>
  <si>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</si>
  <si>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</si>
  <si>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</si>
  <si>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</si>
  <si>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</si>
  <si>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</si>
  <si>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</si>
  <si>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</si>
  <si>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</si>
  <si>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</si>
  <si>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</si>
  <si>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</si>
  <si>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</si>
  <si>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</si>
  <si>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</si>
  <si>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</si>
  <si>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</si>
  <si>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</si>
  <si>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</si>
  <si>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</si>
  <si>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</si>
  <si>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</si>
  <si>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</si>
  <si>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</si>
  <si>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</si>
  <si>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</si>
  <si>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</si>
  <si>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</si>
  <si>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</si>
  <si>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</si>
  <si>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</si>
  <si>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</si>
  <si>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</si>
  <si>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</si>
  <si>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</si>
  <si>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</si>
  <si>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</si>
  <si>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</si>
  <si>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</si>
  <si>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</si>
  <si>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</si>
  <si>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</si>
  <si>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</si>
  <si>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</si>
  <si>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</si>
  <si>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</si>
  <si>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</si>
  <si>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</si>
  <si>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</si>
  <si>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</si>
  <si>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</si>
  <si>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</si>
  <si>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</si>
  <si>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</si>
  <si>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</si>
  <si>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</si>
  <si>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</si>
  <si>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</si>
  <si>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</si>
  <si>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</si>
  <si>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</si>
  <si>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</si>
  <si>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</si>
  <si>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</si>
  <si>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</si>
  <si>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</si>
  <si>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</si>
  <si>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</si>
  <si>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</si>
  <si>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</si>
  <si>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</si>
  <si>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</si>
  <si>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</si>
  <si>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</si>
  <si>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</si>
  <si>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</si>
  <si>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</si>
  <si>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</si>
  <si>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</si>
  <si>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</si>
  <si>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</si>
  <si>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</si>
  <si>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</si>
  <si>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</si>
  <si>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</si>
  <si>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</si>
  <si>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</si>
  <si>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</si>
  <si>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</si>
  <si>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</si>
  <si>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</si>
  <si>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</si>
  <si>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</si>
  <si>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</si>
  <si>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</si>
  <si>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</si>
  <si>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</si>
  <si>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</si>
  <si>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</si>
  <si>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</si>
  <si>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</si>
  <si>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</si>
  <si>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</si>
  <si>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</si>
  <si>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</si>
  <si>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</si>
  <si>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</si>
  <si>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</si>
  <si>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</si>
  <si>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</si>
  <si>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</si>
  <si>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</si>
  <si>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</si>
  <si>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</si>
  <si>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</si>
  <si>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</si>
  <si>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</si>
  <si>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</si>
  <si>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</si>
  <si>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</si>
  <si>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</si>
  <si>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</si>
  <si>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</si>
  <si>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</si>
  <si>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</si>
  <si>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</si>
  <si>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</si>
  <si>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</si>
  <si>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</si>
  <si>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</si>
  <si>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</si>
  <si>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</si>
  <si>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</si>
  <si>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</si>
  <si>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</si>
  <si>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</si>
  <si>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</si>
  <si>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</si>
  <si>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</si>
  <si>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</si>
  <si>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</si>
  <si>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</si>
  <si>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</si>
  <si>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</si>
  <si>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</si>
  <si>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</si>
  <si>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</si>
  <si>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</si>
  <si>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</si>
  <si>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</si>
  <si>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</si>
  <si>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</si>
  <si>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</si>
  <si>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</si>
  <si>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</si>
  <si>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</si>
  <si>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</si>
  <si>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</si>
  <si>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</si>
  <si>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</si>
  <si>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</si>
  <si>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</si>
  <si>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</si>
  <si>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</si>
  <si>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</si>
  <si>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</si>
  <si>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</si>
  <si>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</si>
  <si>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</si>
  <si>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</si>
  <si>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</si>
  <si>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</si>
  <si>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</si>
  <si>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</si>
  <si>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</si>
  <si>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</si>
  <si>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</si>
  <si>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</si>
  <si>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</si>
  <si>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</si>
  <si>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</si>
  <si>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</si>
  <si>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</si>
  <si>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</si>
  <si>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</si>
  <si>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</si>
  <si>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</si>
  <si>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</si>
  <si>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</si>
  <si>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</si>
  <si>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</si>
  <si>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</si>
  <si>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</si>
  <si>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</si>
  <si>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</si>
  <si>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</si>
  <si>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</si>
  <si>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</si>
  <si>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</si>
  <si>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</si>
  <si>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</si>
  <si>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</si>
  <si>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</si>
  <si>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</si>
  <si>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</si>
  <si>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</si>
  <si>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</si>
  <si>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</si>
  <si>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</si>
  <si>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</si>
  <si>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</si>
  <si>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</si>
  <si>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</si>
  <si>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</si>
  <si>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</si>
  <si>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</si>
  <si>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</si>
  <si>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</si>
  <si>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</si>
  <si>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</si>
  <si>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</si>
  <si>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</si>
  <si>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</si>
  <si>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</si>
  <si>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</si>
  <si>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</si>
  <si>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</si>
  <si>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</si>
  <si>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</si>
  <si>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</si>
  <si>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</si>
  <si>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</si>
  <si>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</si>
  <si>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</si>
  <si>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</si>
  <si>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</si>
  <si>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</si>
  <si>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</si>
  <si>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</si>
  <si>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</si>
  <si>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</si>
  <si>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</si>
  <si>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</si>
  <si>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</si>
  <si>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</si>
  <si>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</si>
  <si>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</si>
  <si>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</si>
  <si>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</si>
  <si>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</si>
  <si>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</si>
  <si>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</si>
  <si>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</si>
  <si>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</si>
  <si>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</si>
  <si>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</si>
  <si>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</si>
  <si>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</si>
  <si>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</si>
  <si>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</si>
  <si>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</si>
  <si>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</si>
  <si>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</si>
  <si>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</si>
  <si>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</si>
  <si>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</si>
  <si>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</si>
  <si>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</si>
  <si>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</si>
  <si>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</si>
  <si>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</si>
  <si>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</si>
  <si>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</si>
  <si>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</si>
  <si>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</si>
  <si>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</si>
  <si>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</si>
  <si>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</si>
  <si>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</si>
  <si>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</si>
  <si>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</si>
  <si>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</si>
  <si>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</si>
  <si>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</si>
  <si>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</si>
  <si>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</si>
  <si>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</si>
  <si>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</si>
  <si>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</si>
  <si>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</si>
  <si>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</si>
  <si>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</si>
  <si>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</si>
  <si>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</si>
  <si>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</si>
  <si>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</si>
  <si>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</si>
  <si>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</si>
  <si>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</si>
  <si>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</si>
  <si>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</si>
  <si>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</si>
  <si>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</si>
  <si>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</si>
  <si>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</si>
  <si>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</si>
  <si>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</si>
  <si>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</si>
  <si>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</si>
  <si>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</si>
  <si>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</si>
  <si>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</si>
  <si>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</si>
  <si>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</si>
  <si>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</si>
  <si>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</si>
  <si>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</si>
  <si>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</si>
  <si>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</si>
  <si>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</si>
  <si>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</si>
  <si>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</si>
  <si>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</si>
  <si>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</si>
  <si>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</si>
  <si>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</si>
  <si>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</si>
  <si>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</si>
  <si>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</si>
  <si>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</si>
  <si>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</si>
  <si>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</si>
  <si>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</si>
  <si>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</si>
  <si>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</si>
  <si>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</si>
  <si>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</si>
  <si>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</si>
  <si>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</si>
  <si>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</si>
  <si>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</si>
  <si>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</si>
  <si>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</si>
  <si>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</si>
  <si>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</si>
  <si>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</si>
  <si>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</si>
  <si>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</si>
  <si>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</si>
  <si>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</si>
  <si>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</si>
  <si>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</si>
  <si>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</si>
  <si>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</si>
  <si>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</si>
  <si>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</si>
  <si>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</si>
  <si>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</si>
  <si>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</si>
  <si>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</si>
  <si>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</si>
  <si>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</si>
  <si>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</si>
  <si>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</si>
  <si>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</si>
  <si>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</si>
  <si>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</si>
  <si>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</si>
  <si>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</si>
  <si>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</si>
  <si>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</si>
  <si>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</si>
  <si>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</si>
  <si>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</si>
  <si>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</si>
  <si>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</si>
  <si>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</si>
  <si>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</si>
  <si>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</si>
  <si>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</si>
  <si>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</si>
  <si>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</si>
  <si>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</si>
  <si>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</si>
  <si>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</si>
  <si>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</si>
  <si>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</si>
  <si>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</si>
  <si>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</si>
  <si>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</si>
  <si>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</si>
  <si>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</si>
  <si>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</si>
  <si>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</si>
  <si>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</si>
  <si>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</si>
  <si>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</si>
  <si>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</si>
  <si>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</si>
  <si>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</si>
  <si>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</si>
  <si>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</si>
  <si>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</si>
  <si>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</si>
  <si>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</si>
  <si>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</si>
  <si>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</si>
  <si>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</si>
  <si>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</si>
  <si>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</si>
  <si>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</si>
  <si>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</si>
  <si>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</si>
  <si>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</si>
  <si>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</si>
  <si>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</si>
  <si>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</si>
  <si>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</si>
  <si>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</si>
  <si>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</si>
  <si>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</si>
  <si>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</si>
  <si>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</si>
  <si>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</si>
  <si>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</si>
  <si>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</si>
  <si>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</si>
  <si>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</si>
  <si>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</si>
  <si>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</si>
  <si>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</si>
  <si>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</si>
  <si>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</si>
  <si>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</si>
  <si>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</si>
  <si>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</si>
  <si>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</si>
  <si>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</si>
  <si>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</si>
  <si>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</si>
  <si>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</si>
  <si>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</si>
  <si>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</si>
  <si>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</si>
  <si>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</si>
  <si>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</si>
  <si>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</si>
  <si>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</si>
  <si>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</si>
  <si>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</si>
  <si>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</si>
  <si>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</si>
  <si>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</si>
  <si>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</si>
  <si>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</si>
  <si>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</si>
  <si>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</si>
  <si>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</si>
  <si>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</si>
  <si>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</si>
  <si>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</si>
  <si>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</si>
  <si>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</si>
  <si>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</si>
  <si>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</si>
  <si>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</si>
  <si>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</si>
  <si>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</si>
  <si>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</si>
  <si>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</si>
  <si>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</si>
  <si>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</si>
  <si>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</si>
  <si>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</si>
  <si>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</si>
  <si>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</si>
  <si>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</si>
  <si>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</si>
  <si>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</si>
  <si>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</si>
  <si>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</si>
  <si>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</si>
  <si>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</si>
  <si>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</si>
  <si>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</si>
  <si>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</si>
  <si>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</si>
  <si>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</si>
  <si>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</si>
  <si>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</si>
  <si>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</si>
  <si>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</si>
  <si>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</si>
  <si>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</si>
  <si>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</si>
  <si>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</si>
  <si>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</si>
  <si>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</si>
  <si>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</si>
  <si>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</si>
  <si>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</si>
  <si>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</si>
  <si>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</si>
  <si>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</si>
  <si>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</si>
  <si>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</si>
  <si>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</si>
  <si>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</si>
  <si>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</si>
  <si>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</si>
  <si>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</si>
  <si>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</si>
  <si>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</si>
  <si>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</si>
  <si>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</si>
  <si>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</si>
  <si>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</si>
  <si>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</si>
  <si>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</si>
  <si>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</si>
  <si>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</si>
  <si>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</si>
  <si>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</si>
  <si>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</si>
  <si>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</si>
  <si>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</si>
  <si>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</si>
  <si>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</si>
  <si>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</si>
  <si>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</si>
  <si>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</si>
  <si>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</si>
  <si>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</si>
  <si>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</si>
  <si>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</si>
  <si>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</si>
  <si>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</si>
  <si>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</si>
  <si>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</si>
  <si>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</si>
  <si>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</si>
  <si>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</si>
  <si>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</si>
  <si>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</si>
  <si>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</si>
  <si>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</si>
  <si>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</si>
  <si>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</si>
  <si>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</si>
  <si>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</si>
  <si>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</si>
  <si>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</si>
  <si>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</si>
  <si>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</si>
  <si>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</si>
  <si>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</si>
  <si>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</si>
  <si>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</si>
  <si>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</si>
  <si>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</si>
  <si>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</si>
  <si>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</si>
  <si>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</si>
  <si>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</si>
  <si>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</si>
  <si>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</si>
  <si>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</si>
  <si>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</si>
  <si>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</si>
  <si>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</si>
  <si>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</si>
  <si>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</si>
  <si>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</si>
  <si>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</si>
  <si>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</si>
  <si>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</si>
  <si>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</si>
  <si>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</si>
  <si>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</si>
  <si>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</si>
  <si>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</si>
  <si>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</si>
  <si>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</si>
  <si>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</si>
  <si>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</si>
  <si>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</si>
  <si>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</si>
  <si>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</si>
  <si>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</si>
  <si>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</si>
  <si>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</si>
  <si>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</si>
  <si>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</si>
  <si>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</si>
  <si>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</si>
  <si>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</si>
  <si>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</si>
  <si>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</si>
  <si>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</si>
  <si>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</si>
  <si>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</si>
  <si>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</si>
  <si>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</si>
  <si>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</si>
  <si>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</si>
  <si>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</si>
  <si>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</si>
  <si>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</si>
  <si>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</si>
  <si>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</si>
  <si>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</si>
  <si>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</si>
  <si>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</si>
  <si>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</si>
  <si>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</si>
  <si>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</si>
  <si>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</si>
  <si>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</si>
  <si>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</si>
  <si>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</si>
  <si>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</si>
  <si>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</si>
  <si>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</si>
  <si>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</si>
  <si>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</si>
  <si>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</si>
  <si>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</si>
  <si>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</si>
  <si>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</si>
  <si>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</si>
  <si>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</si>
  <si>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</si>
  <si>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</si>
  <si>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</si>
  <si>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</si>
  <si>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</si>
  <si>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</si>
  <si>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</si>
  <si>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</si>
  <si>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</si>
  <si>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</si>
  <si>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</si>
  <si>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</si>
  <si>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</si>
  <si>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</si>
  <si>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</si>
  <si>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</si>
  <si>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</si>
  <si>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</si>
  <si>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</si>
  <si>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</si>
  <si>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</si>
  <si>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</si>
  <si>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</si>
  <si>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</si>
  <si>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</si>
  <si>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</si>
  <si>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</si>
  <si>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</si>
  <si>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</si>
  <si>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</si>
  <si>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</si>
  <si>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</si>
  <si>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</si>
  <si>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</si>
  <si>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</si>
  <si>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</si>
  <si>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</si>
  <si>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</si>
  <si>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</si>
  <si>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</si>
  <si>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</si>
  <si>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</si>
  <si>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</si>
  <si>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</si>
  <si>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</si>
  <si>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</si>
  <si>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</si>
  <si>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</si>
  <si>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</si>
  <si>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</si>
  <si>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</si>
  <si>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</si>
  <si>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</si>
  <si>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</si>
  <si>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</si>
  <si>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</si>
  <si>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</si>
  <si>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</si>
  <si>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</si>
  <si>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</si>
  <si>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</si>
  <si>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</si>
  <si>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</si>
  <si>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</si>
  <si>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</si>
  <si>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</si>
  <si>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</si>
  <si>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</si>
  <si>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</si>
  <si>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</si>
  <si>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</si>
  <si>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</si>
  <si>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</si>
  <si>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</si>
  <si>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</si>
  <si>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</si>
  <si>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</si>
  <si>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</si>
  <si>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</si>
  <si>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</si>
  <si>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</si>
  <si>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</si>
  <si>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</si>
  <si>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</si>
  <si>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</si>
  <si>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</si>
  <si>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</si>
  <si>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</si>
  <si>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</si>
  <si>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</si>
  <si>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</si>
  <si>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</si>
  <si>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</si>
  <si>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</si>
  <si>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</si>
  <si>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</si>
  <si>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</si>
  <si>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</si>
  <si>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</si>
  <si>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</si>
  <si>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</si>
  <si>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</si>
  <si>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</si>
  <si>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</si>
  <si>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</si>
  <si>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</si>
  <si>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</si>
  <si>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</si>
  <si>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</si>
  <si>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</si>
  <si>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</si>
  <si>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</si>
  <si>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</si>
  <si>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</si>
  <si>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</si>
  <si>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</si>
  <si>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</si>
  <si>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</si>
  <si>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</si>
  <si>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</si>
  <si>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</si>
  <si>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</si>
  <si>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</si>
  <si>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</si>
  <si>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</si>
  <si>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</si>
  <si>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</si>
  <si>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</si>
  <si>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</si>
  <si>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</si>
  <si>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</si>
  <si>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</si>
  <si>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</si>
  <si>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</si>
  <si>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</si>
  <si>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</si>
  <si>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</si>
  <si>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</si>
  <si>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</si>
  <si>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</si>
  <si>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</si>
  <si>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</si>
  <si>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</si>
  <si>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</si>
  <si>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</si>
  <si>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</si>
  <si>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</si>
  <si>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</si>
  <si>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</si>
  <si>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</si>
  <si>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</si>
  <si>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</si>
  <si>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</si>
  <si>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</si>
  <si>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</si>
  <si>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</si>
  <si>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</si>
  <si>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</si>
  <si>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</si>
  <si>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</si>
  <si>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</si>
  <si>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</si>
  <si>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</si>
  <si>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</si>
  <si>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</si>
  <si>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</si>
  <si>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</si>
  <si>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</si>
  <si>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</si>
  <si>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</si>
  <si>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</si>
  <si>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</si>
  <si>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</si>
  <si>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</si>
  <si>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</si>
  <si>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</si>
  <si>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</si>
  <si>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</si>
  <si>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</si>
  <si>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</si>
  <si>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</si>
  <si>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</si>
  <si>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</si>
  <si>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</si>
  <si>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</si>
  <si>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</si>
  <si>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</si>
  <si>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</si>
  <si>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</si>
  <si>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</si>
  <si>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</si>
  <si>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</si>
  <si>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</si>
  <si>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</si>
  <si>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</si>
  <si>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</si>
  <si>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</si>
  <si>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</si>
  <si>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</si>
  <si>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</si>
  <si>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</si>
  <si>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</si>
  <si>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</si>
  <si>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</si>
  <si>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</si>
  <si>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</si>
  <si>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</si>
  <si>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</si>
  <si>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</si>
  <si>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</si>
  <si>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</si>
  <si>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</si>
  <si>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</si>
  <si>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</si>
  <si>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</si>
  <si>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</si>
  <si>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</si>
  <si>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</si>
  <si>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</si>
  <si>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</si>
  <si>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</si>
  <si>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</si>
  <si>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</si>
  <si>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</si>
  <si>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</si>
  <si>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</si>
  <si>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</si>
  <si>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</si>
  <si>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</si>
  <si>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</si>
  <si>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</si>
  <si>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</si>
  <si>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</si>
  <si>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</si>
  <si>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</si>
  <si>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</si>
  <si>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</si>
  <si>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</si>
  <si>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</si>
  <si>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</si>
  <si>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</si>
  <si>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</si>
  <si>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</si>
  <si>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</si>
  <si>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</si>
  <si>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</si>
  <si>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</si>
  <si>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</si>
  <si>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</si>
  <si>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</si>
  <si>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</si>
  <si>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</si>
  <si>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</si>
  <si>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</si>
  <si>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</si>
  <si>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</si>
  <si>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</si>
  <si>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</si>
  <si>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</si>
  <si>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</si>
  <si>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</si>
  <si>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</si>
  <si>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</si>
  <si>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</si>
  <si>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</si>
  <si>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</si>
  <si>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</si>
  <si>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</si>
  <si>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</si>
  <si>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</si>
  <si>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</si>
  <si>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</si>
  <si>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</si>
  <si>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</si>
  <si>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</si>
  <si>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</si>
  <si>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</si>
  <si>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</si>
  <si>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</si>
  <si>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</si>
  <si>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</si>
  <si>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</si>
  <si>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</si>
  <si>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</si>
  <si>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</si>
  <si>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</si>
  <si>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</si>
  <si>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</si>
  <si>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</si>
  <si>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</si>
  <si>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</si>
  <si>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</si>
  <si>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</si>
  <si>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</si>
  <si>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</si>
  <si>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</si>
  <si>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</si>
  <si>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</si>
  <si>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</si>
  <si>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</si>
  <si>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</si>
  <si>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</si>
  <si>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</si>
  <si>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</si>
  <si>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</si>
  <si>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</si>
  <si>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</si>
  <si>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</si>
  <si>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</si>
  <si>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</si>
  <si>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</si>
  <si>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</si>
  <si>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</si>
  <si>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</si>
  <si>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</si>
  <si>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</si>
  <si>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</si>
  <si>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</si>
  <si>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</si>
  <si>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</si>
  <si>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</si>
  <si>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</si>
  <si>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</si>
  <si>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</si>
  <si>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</si>
  <si>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</si>
  <si>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</si>
  <si>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</si>
  <si>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</si>
  <si>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</si>
  <si>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</si>
  <si>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</si>
  <si>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</si>
  <si>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</si>
  <si>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</si>
  <si>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</si>
  <si>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</si>
  <si>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</si>
  <si>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</si>
  <si>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</si>
  <si>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</si>
  <si>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</si>
  <si>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</si>
  <si>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</si>
  <si>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</si>
  <si>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</si>
  <si>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</si>
  <si>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</si>
  <si>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</si>
  <si>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</si>
  <si>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</si>
  <si>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</si>
  <si>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</si>
  <si>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</si>
  <si>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</si>
  <si>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</si>
  <si>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</si>
  <si>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</si>
  <si>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</si>
  <si>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</si>
  <si>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</si>
  <si>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</si>
  <si>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</si>
  <si>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</si>
  <si>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</si>
  <si>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</si>
  <si>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</si>
  <si>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</si>
  <si>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</si>
  <si>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</si>
  <si>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</si>
  <si>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</si>
  <si>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</si>
  <si>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</si>
  <si>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</si>
  <si>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</si>
  <si>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</si>
  <si>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</si>
  <si>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</si>
  <si>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</si>
  <si>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</si>
  <si>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</si>
  <si>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</si>
  <si>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</si>
  <si>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</si>
  <si>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</si>
  <si>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</si>
  <si>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</si>
  <si>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</si>
  <si>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</si>
  <si>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</si>
  <si>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</si>
  <si>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</si>
  <si>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</si>
  <si>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</si>
  <si>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</si>
  <si>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</si>
  <si>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</si>
  <si>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</si>
  <si>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</si>
  <si>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</si>
  <si>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</si>
  <si>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</si>
  <si>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</si>
  <si>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</si>
  <si>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</si>
  <si>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</si>
  <si>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</si>
  <si>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</si>
  <si>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</si>
  <si>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</si>
  <si>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</si>
  <si>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</si>
  <si>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</si>
  <si>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</si>
  <si>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</si>
  <si>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</si>
  <si>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</si>
  <si>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</si>
  <si>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</si>
  <si>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</si>
  <si>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</si>
  <si>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</si>
  <si>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</si>
  <si>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</si>
  <si>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</si>
  <si>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</si>
  <si>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</si>
  <si>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</si>
  <si>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</si>
  <si>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</si>
  <si>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</si>
  <si>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</si>
  <si>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</si>
  <si>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</si>
  <si>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</si>
  <si>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</si>
  <si>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</si>
  <si>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</si>
  <si>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</si>
  <si>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</si>
  <si>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</si>
  <si>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</si>
  <si>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</si>
  <si>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</si>
  <si>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</si>
  <si>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</si>
  <si>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</si>
  <si>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</si>
  <si>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</si>
  <si>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</si>
  <si>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</si>
  <si>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</si>
  <si>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</si>
  <si>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</si>
  <si>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</si>
  <si>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</si>
  <si>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</si>
  <si>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</si>
  <si>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</si>
  <si>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</si>
  <si>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</si>
  <si>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</si>
  <si>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</si>
  <si>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</si>
  <si>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</si>
  <si>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</si>
  <si>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</si>
  <si>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</si>
  <si>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</si>
  <si>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</si>
  <si>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</si>
  <si>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</si>
  <si>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</si>
  <si>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</si>
  <si>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</si>
  <si>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</si>
  <si>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</si>
  <si>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</si>
  <si>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</si>
  <si>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</si>
  <si>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</si>
  <si>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</si>
  <si>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</si>
  <si>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</si>
  <si>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</si>
  <si>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</si>
  <si>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</si>
  <si>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</si>
  <si>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</si>
  <si>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</si>
  <si>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</si>
  <si>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</si>
  <si>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</si>
  <si>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</si>
  <si>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</si>
  <si>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</si>
  <si>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</si>
  <si>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</si>
  <si>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</si>
  <si>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</si>
  <si>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</si>
  <si>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</si>
  <si>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</si>
  <si>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</si>
  <si>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</si>
  <si>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</si>
  <si>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</si>
  <si>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</si>
  <si>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</si>
  <si>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</si>
  <si>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</si>
  <si>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</si>
  <si>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</si>
  <si>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</si>
  <si>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</si>
  <si>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</si>
  <si>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</si>
  <si>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</si>
  <si>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</si>
  <si>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</si>
  <si>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</si>
  <si>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</si>
  <si>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</si>
  <si>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</si>
  <si>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</si>
  <si>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</si>
  <si>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</si>
  <si>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</si>
  <si>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</si>
  <si>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</si>
  <si>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</si>
  <si>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</si>
  <si>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</si>
  <si>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</si>
  <si>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</si>
  <si>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</si>
  <si>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</si>
  <si>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</si>
  <si>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</si>
  <si>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</si>
  <si>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</si>
  <si>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</si>
  <si>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</si>
  <si>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</si>
  <si>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</si>
  <si>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</si>
  <si>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</si>
  <si>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</si>
  <si>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</si>
  <si>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</si>
  <si>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</si>
  <si>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</si>
  <si>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</si>
  <si>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</si>
  <si>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</si>
  <si>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</si>
  <si>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</si>
  <si>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</si>
  <si>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</si>
  <si>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</si>
  <si>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</si>
  <si>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</si>
  <si>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</si>
  <si>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</si>
  <si>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</si>
  <si>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</si>
  <si>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</si>
  <si>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</si>
  <si>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</si>
  <si>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</si>
  <si>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</si>
  <si>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</si>
  <si>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</si>
  <si>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</si>
  <si>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</si>
  <si>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</si>
  <si>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</si>
  <si>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</si>
  <si>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</si>
  <si>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</si>
  <si>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</si>
  <si>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</si>
  <si>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</si>
  <si>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</si>
  <si>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</si>
  <si>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</si>
  <si>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</si>
  <si>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</si>
  <si>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</si>
  <si>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</si>
  <si>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</si>
  <si>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</si>
  <si>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</si>
  <si>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</si>
  <si>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</si>
  <si>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</si>
  <si>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</si>
  <si>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</si>
  <si>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</si>
  <si>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</si>
  <si>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</si>
  <si>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</si>
  <si>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</si>
  <si>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</si>
  <si>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</si>
  <si>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</si>
  <si>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</si>
  <si>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</si>
  <si>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</si>
  <si>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</si>
  <si>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</si>
  <si>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</si>
  <si>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</si>
  <si>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</si>
  <si>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</si>
  <si>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</si>
  <si>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</si>
  <si>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</si>
  <si>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</si>
  <si>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</si>
  <si>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</si>
  <si>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</si>
  <si>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</si>
  <si>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</si>
  <si>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</si>
  <si>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</si>
  <si>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</si>
  <si>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</si>
  <si>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</si>
  <si>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</si>
  <si>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</si>
  <si>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</si>
  <si>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</si>
  <si>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</si>
  <si>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</si>
  <si>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</si>
  <si>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</si>
  <si>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</si>
  <si>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</si>
  <si>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</si>
  <si>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</si>
  <si>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</si>
  <si>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</si>
  <si>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</si>
  <si>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</si>
  <si>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</si>
  <si>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</si>
  <si>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</si>
  <si>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</si>
  <si>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</si>
  <si>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</si>
  <si>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</si>
  <si>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</si>
  <si>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</si>
  <si>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</si>
  <si>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</si>
  <si>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</si>
  <si>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</si>
  <si>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</si>
  <si>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</si>
  <si>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</si>
  <si>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</si>
  <si>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</si>
  <si>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</si>
  <si>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</si>
  <si>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</si>
  <si>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</si>
  <si>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</si>
  <si>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</si>
  <si>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</si>
  <si>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</si>
  <si>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</si>
  <si>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</si>
  <si>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</si>
  <si>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</si>
  <si>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</si>
  <si>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</si>
  <si>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</si>
  <si>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</si>
  <si>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</si>
  <si>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</si>
  <si>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</si>
  <si>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</si>
  <si>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</si>
  <si>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</si>
  <si>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</si>
  <si>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</si>
  <si>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</si>
  <si>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</si>
  <si>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</si>
  <si>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</si>
  <si>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</si>
  <si>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</si>
  <si>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</si>
  <si>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</si>
  <si>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</si>
  <si>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</si>
  <si>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</si>
  <si>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</si>
  <si>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</si>
  <si>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</si>
  <si>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</si>
  <si>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</si>
  <si>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</si>
  <si>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</si>
  <si>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</si>
  <si>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</si>
  <si>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</si>
  <si>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</si>
  <si>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</si>
  <si>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</si>
  <si>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</si>
  <si>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</si>
  <si>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</si>
  <si>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</si>
  <si>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</si>
  <si>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</si>
  <si>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</si>
  <si>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</si>
  <si>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</si>
  <si>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</si>
  <si>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</si>
  <si>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</si>
  <si>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</si>
  <si>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</si>
  <si>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</si>
  <si>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</si>
  <si>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</si>
  <si>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</si>
  <si>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</si>
  <si>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</si>
  <si>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</si>
  <si>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</si>
  <si>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</si>
  <si>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</si>
  <si>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</si>
  <si>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</si>
  <si>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</si>
  <si>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</si>
  <si>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</si>
  <si>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</si>
  <si>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</si>
  <si>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</si>
  <si>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</si>
  <si>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</si>
  <si>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</si>
  <si>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</si>
  <si>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</si>
  <si>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</si>
  <si>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</si>
  <si>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</si>
  <si>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</si>
  <si>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</si>
  <si>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</si>
  <si>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</si>
  <si>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</si>
  <si>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</si>
  <si>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</si>
  <si>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</si>
  <si>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</si>
  <si>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</si>
  <si>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</si>
  <si>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</si>
  <si>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</si>
  <si>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</si>
  <si>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</si>
  <si>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</si>
  <si>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</si>
  <si>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</si>
  <si>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</si>
  <si>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</si>
  <si>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</si>
  <si>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</si>
  <si>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</si>
  <si>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</si>
  <si>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</si>
  <si>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</si>
  <si>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</si>
  <si>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</si>
  <si>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</si>
  <si>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</si>
  <si>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</si>
  <si>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</si>
  <si>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</si>
  <si>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</si>
  <si>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</si>
  <si>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</si>
  <si>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</si>
  <si>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</si>
  <si>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</si>
  <si>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</si>
  <si>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</si>
  <si>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</si>
  <si>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</si>
  <si>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</si>
  <si>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</si>
  <si>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</si>
  <si>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</si>
  <si>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</si>
  <si>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</si>
  <si>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</si>
  <si>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</si>
  <si>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</si>
  <si>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</si>
  <si>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</si>
  <si>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</si>
  <si>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</si>
  <si>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</si>
  <si>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</si>
  <si>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</si>
  <si>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</si>
  <si>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</si>
  <si>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</si>
  <si>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</si>
  <si>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</si>
  <si>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</si>
  <si>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</si>
  <si>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</si>
  <si>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</si>
  <si>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</si>
  <si>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</si>
  <si>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</si>
  <si>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</si>
  <si>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</si>
  <si>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</si>
  <si>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</si>
  <si>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</si>
  <si>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</si>
  <si>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</si>
  <si>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</si>
  <si>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</si>
  <si>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</si>
  <si>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</si>
  <si>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</si>
  <si>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</si>
  <si>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</si>
  <si>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</si>
  <si>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</si>
  <si>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</si>
  <si>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</si>
  <si>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</si>
  <si>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</si>
  <si>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</si>
  <si>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</si>
  <si>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</si>
  <si>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</si>
  <si>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</si>
  <si>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</si>
  <si>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</si>
  <si>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</si>
  <si>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</si>
  <si>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</si>
  <si>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</si>
  <si>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</si>
  <si>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</si>
  <si>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</si>
  <si>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</si>
  <si>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</si>
  <si>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</si>
  <si>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</si>
  <si>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</si>
  <si>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</si>
  <si>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</si>
  <si>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</si>
  <si>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</si>
  <si>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</si>
  <si>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</si>
  <si>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</si>
  <si>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</si>
  <si>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</si>
  <si>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</si>
  <si>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</si>
  <si>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</si>
  <si>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</si>
  <si>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</si>
  <si>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</si>
  <si>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</si>
  <si>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</si>
  <si>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</si>
  <si>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</si>
  <si>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</si>
  <si>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</si>
  <si>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</si>
  <si>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</si>
  <si>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</si>
  <si>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</si>
  <si>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</si>
  <si>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</si>
  <si>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</si>
  <si>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</si>
  <si>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</si>
  <si>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</si>
  <si>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</si>
  <si>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</si>
  <si>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</si>
  <si>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</si>
  <si>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</si>
  <si>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</si>
  <si>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</si>
  <si>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</si>
  <si>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</si>
  <si>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</si>
  <si>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</si>
  <si>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</si>
  <si>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</si>
  <si>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</si>
  <si>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</si>
  <si>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</si>
  <si>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</si>
  <si>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</si>
  <si>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</si>
  <si>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</si>
  <si>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</si>
  <si>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</si>
  <si>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</si>
  <si>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</si>
  <si>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</si>
  <si>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</si>
  <si>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</si>
  <si>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</si>
  <si>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</si>
  <si>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</si>
  <si>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</si>
  <si>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</si>
  <si>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</si>
  <si>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</si>
  <si>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</si>
  <si>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</si>
  <si>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</si>
  <si>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</si>
  <si>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</si>
  <si>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</si>
  <si>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</si>
  <si>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</si>
  <si>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</si>
  <si>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</si>
  <si>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</si>
  <si>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</si>
  <si>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</si>
  <si>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</si>
  <si>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</si>
  <si>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</si>
  <si>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</si>
  <si>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</si>
  <si>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</si>
  <si>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</si>
  <si>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</si>
  <si>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</si>
  <si>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</si>
  <si>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</si>
  <si>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</si>
  <si>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</si>
  <si>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</si>
  <si>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</si>
  <si>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</si>
  <si>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</si>
  <si>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</si>
  <si>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</si>
  <si>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</si>
  <si>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</si>
  <si>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</si>
  <si>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</si>
  <si>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</si>
  <si>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</si>
  <si>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</si>
  <si>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</si>
  <si>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</si>
  <si>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</si>
  <si>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</si>
  <si>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</si>
  <si>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</si>
  <si>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</si>
  <si>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</si>
  <si>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</si>
  <si>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</si>
  <si>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</si>
  <si>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</si>
  <si>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</si>
  <si>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</si>
  <si>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</si>
  <si>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</si>
  <si>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</si>
  <si>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</si>
  <si>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</si>
  <si>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</si>
  <si>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</si>
  <si>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</si>
  <si>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</si>
  <si>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</si>
  <si>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</si>
  <si>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</si>
  <si>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</si>
  <si>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</si>
  <si>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</si>
  <si>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</si>
  <si>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</si>
  <si>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</si>
  <si>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</si>
  <si>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</si>
  <si>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</si>
  <si>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</si>
  <si>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</si>
  <si>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</si>
  <si>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</si>
  <si>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</si>
  <si>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</si>
  <si>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</si>
  <si>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</si>
  <si>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</si>
  <si>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</si>
  <si>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</si>
  <si>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</si>
  <si>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</si>
  <si>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</si>
  <si>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</si>
  <si>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</si>
  <si>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</si>
  <si>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</si>
  <si>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</si>
  <si>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</si>
  <si>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</si>
  <si>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</si>
  <si>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</si>
  <si>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</si>
  <si>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</si>
  <si>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</si>
  <si>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</si>
  <si>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</si>
  <si>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</si>
  <si>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</si>
  <si>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</si>
  <si>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</si>
  <si>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</si>
  <si>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</si>
  <si>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</si>
  <si>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</si>
  <si>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</si>
  <si>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</si>
  <si>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</si>
  <si>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</si>
  <si>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</si>
  <si>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</si>
  <si>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</si>
  <si>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</si>
  <si>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</si>
  <si>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</si>
  <si>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</si>
  <si>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</si>
  <si>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</si>
  <si>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</si>
  <si>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</si>
  <si>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</si>
  <si>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</si>
  <si>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</si>
  <si>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</si>
  <si>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</si>
  <si>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</si>
  <si>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</si>
  <si>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</si>
  <si>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</si>
  <si>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</si>
  <si>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</si>
  <si>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</si>
  <si>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</si>
  <si>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</si>
  <si>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</si>
  <si>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</si>
  <si>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</si>
  <si>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</si>
  <si>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</si>
  <si>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</si>
  <si>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</si>
  <si>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</si>
  <si>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</si>
  <si>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</si>
  <si>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</si>
  <si>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</si>
  <si>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</si>
  <si>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</si>
  <si>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</si>
  <si>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</si>
  <si>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</si>
  <si>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</si>
  <si>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</si>
  <si>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</si>
  <si>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</si>
  <si>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</si>
  <si>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</si>
  <si>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</si>
  <si>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</si>
  <si>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</si>
  <si>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</si>
  <si>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</si>
  <si>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</si>
  <si>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</si>
  <si>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</si>
  <si>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</si>
  <si>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</si>
  <si>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</si>
  <si>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</si>
  <si>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</si>
  <si>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</si>
  <si>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</si>
  <si>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</si>
  <si>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</si>
  <si>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</si>
  <si>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</si>
  <si>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</si>
  <si>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</si>
  <si>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</si>
  <si>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</si>
  <si>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</si>
  <si>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</si>
  <si>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</si>
  <si>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</si>
  <si>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</si>
  <si>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</si>
  <si>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</si>
  <si>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</si>
  <si>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</si>
  <si>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</si>
  <si>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</si>
  <si>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</si>
  <si>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</si>
  <si>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</si>
  <si>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</si>
  <si>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</si>
  <si>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</si>
  <si>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</si>
  <si>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</si>
  <si>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</si>
  <si>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</si>
  <si>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</si>
  <si>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</si>
  <si>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</si>
  <si>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</si>
  <si>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</si>
  <si>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</si>
  <si>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</si>
  <si>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</si>
  <si>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</si>
  <si>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</si>
  <si>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</si>
  <si>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</si>
  <si>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</si>
  <si>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</si>
  <si>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</si>
  <si>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</si>
  <si>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</si>
  <si>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</si>
  <si>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</si>
  <si>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</si>
  <si>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</si>
  <si>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</si>
  <si>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</si>
  <si>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</si>
  <si>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</si>
  <si>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</si>
  <si>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</si>
  <si>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</si>
  <si>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</si>
  <si>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</si>
  <si>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</si>
  <si>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</si>
  <si>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</si>
  <si>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</si>
  <si>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</si>
  <si>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</si>
  <si>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</si>
  <si>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</si>
  <si>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</si>
  <si>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</si>
  <si>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</si>
  <si>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</si>
  <si>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</si>
  <si>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</si>
  <si>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</si>
  <si>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</si>
  <si>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</si>
  <si>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</si>
  <si>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</si>
  <si>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</si>
  <si>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</si>
  <si>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</si>
  <si>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</si>
  <si>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</si>
  <si>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</si>
  <si>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</si>
  <si>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</si>
  <si>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</si>
  <si>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</si>
  <si>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</si>
  <si>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</si>
  <si>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</si>
  <si>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</si>
  <si>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</si>
  <si>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</si>
  <si>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</si>
  <si>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</si>
  <si>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</si>
  <si>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</si>
  <si>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</si>
  <si>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</si>
  <si>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</si>
  <si>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</si>
  <si>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</si>
  <si>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</si>
  <si>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</si>
  <si>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</si>
  <si>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</si>
  <si>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</si>
  <si>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</si>
  <si>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</si>
  <si>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</si>
  <si>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</si>
  <si>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</si>
  <si>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</si>
  <si>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</si>
  <si>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</si>
  <si>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</si>
  <si>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</si>
  <si>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</si>
  <si>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</si>
  <si>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</si>
  <si>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</si>
  <si>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</si>
  <si>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</si>
  <si>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</si>
  <si>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</si>
  <si>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</si>
  <si>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</si>
  <si>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</si>
  <si>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</si>
  <si>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</si>
  <si>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</si>
  <si>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</si>
  <si>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</si>
  <si>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</si>
  <si>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</si>
  <si>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</si>
  <si>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</si>
  <si>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</si>
  <si>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</si>
  <si>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</si>
  <si>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</si>
  <si>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</si>
  <si>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</si>
  <si>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</si>
  <si>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</si>
  <si>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</si>
  <si>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</si>
  <si>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</si>
  <si>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</si>
  <si>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</si>
  <si>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</si>
  <si>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</si>
  <si>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</si>
  <si>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</si>
  <si>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</si>
  <si>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</si>
  <si>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</si>
  <si>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</si>
  <si>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</si>
  <si>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</si>
  <si>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</si>
  <si>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</si>
  <si>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</si>
  <si>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</si>
  <si>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</si>
  <si>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</si>
  <si>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</si>
  <si>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</si>
  <si>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</si>
  <si>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</si>
  <si>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</si>
  <si>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</si>
  <si>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</si>
  <si>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</si>
  <si>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</si>
  <si>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</si>
  <si>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</si>
  <si>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</si>
  <si>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</si>
  <si>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</si>
  <si>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</si>
  <si>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</si>
  <si>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</si>
  <si>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</si>
  <si>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</si>
  <si>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</si>
  <si>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</si>
  <si>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</si>
  <si>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</si>
  <si>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</si>
  <si>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</si>
  <si>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</si>
  <si>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</si>
  <si>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</si>
  <si>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</si>
  <si>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</si>
  <si>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</si>
  <si>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</si>
  <si>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</si>
  <si>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</si>
  <si>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</si>
  <si>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</si>
  <si>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</si>
  <si>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</si>
  <si>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</si>
  <si>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</si>
  <si>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</si>
  <si>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</si>
  <si>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</si>
  <si>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</si>
  <si>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</si>
  <si>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</si>
  <si>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</si>
  <si>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</si>
  <si>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</si>
  <si>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</si>
  <si>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</si>
  <si>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</si>
  <si>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</si>
  <si>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</si>
  <si>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</si>
  <si>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</si>
  <si>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</si>
  <si>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</si>
  <si>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</si>
  <si>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</si>
  <si>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</si>
  <si>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</si>
  <si>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</si>
  <si>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</si>
  <si>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</si>
  <si>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</si>
  <si>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</si>
  <si>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</si>
  <si>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</si>
  <si>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</si>
  <si>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</si>
  <si>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</si>
  <si>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</si>
  <si>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</si>
  <si>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</si>
  <si>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</si>
  <si>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</si>
  <si>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</si>
  <si>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</si>
  <si>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</si>
  <si>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</si>
  <si>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</si>
  <si>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</si>
  <si>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</si>
  <si>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</si>
  <si>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</si>
  <si>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</si>
  <si>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</si>
  <si>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</si>
  <si>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</si>
  <si>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</si>
  <si>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</si>
  <si>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</si>
  <si>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</si>
  <si>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</si>
  <si>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</si>
  <si>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</si>
  <si>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</si>
  <si>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</si>
  <si>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</si>
  <si>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</si>
  <si>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</si>
  <si>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</si>
  <si>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</si>
  <si>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</si>
  <si>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</si>
  <si>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</si>
  <si>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</si>
  <si>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</si>
  <si>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</si>
  <si>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</si>
  <si>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</si>
  <si>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</si>
  <si>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</si>
  <si>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</si>
  <si>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</si>
  <si>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</si>
  <si>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</si>
  <si>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</si>
  <si>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</si>
  <si>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</si>
  <si>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</si>
  <si>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</si>
  <si>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</si>
  <si>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</si>
  <si>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</si>
  <si>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</si>
  <si>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</si>
  <si>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</si>
  <si>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</si>
  <si>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</si>
  <si>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</si>
  <si>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</si>
  <si>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</si>
  <si>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</si>
  <si>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</si>
  <si>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</si>
  <si>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</si>
  <si>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</si>
  <si>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</si>
  <si>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</si>
  <si>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</si>
  <si>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</si>
  <si>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</si>
  <si>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</si>
  <si>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</si>
  <si>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</si>
  <si>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</si>
  <si>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</si>
  <si>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</si>
  <si>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</si>
  <si>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</si>
  <si>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</si>
  <si>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</si>
  <si>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</si>
  <si>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</si>
  <si>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</si>
  <si>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</si>
  <si>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</si>
  <si>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</si>
  <si>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</si>
  <si>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</si>
  <si>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</si>
  <si>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</si>
  <si>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</si>
  <si>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</si>
  <si>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</si>
  <si>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</si>
  <si>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</si>
  <si>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</si>
  <si>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</si>
  <si>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</si>
  <si>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</si>
  <si>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</si>
  <si>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</si>
  <si>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</si>
  <si>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</si>
  <si>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</si>
  <si>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</si>
  <si>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</si>
  <si>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</si>
  <si>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</si>
  <si>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</si>
  <si>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</si>
  <si>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</si>
  <si>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</si>
  <si>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</si>
  <si>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</si>
  <si>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</si>
  <si>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</si>
  <si>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</si>
  <si>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</si>
  <si>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</si>
  <si>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</si>
  <si>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</si>
  <si>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</si>
  <si>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</si>
  <si>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</si>
  <si>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</si>
  <si>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</si>
  <si>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</si>
  <si>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</si>
  <si>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</si>
  <si>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</si>
  <si>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</si>
  <si>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</si>
  <si>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</si>
  <si>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</si>
  <si>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</si>
  <si>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</si>
  <si>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</si>
  <si>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</si>
  <si>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</si>
  <si>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</si>
  <si>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</si>
  <si>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</si>
  <si>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</si>
  <si>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</si>
  <si>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</si>
  <si>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</si>
  <si>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</si>
  <si>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</si>
  <si>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</si>
  <si>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</si>
  <si>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</si>
  <si>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</si>
  <si>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</si>
  <si>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</si>
  <si>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</si>
  <si>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</si>
  <si>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</si>
  <si>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</si>
  <si>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</si>
  <si>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</si>
  <si>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</si>
  <si>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</si>
  <si>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</si>
  <si>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</si>
  <si>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</si>
  <si>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</si>
  <si>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</si>
  <si>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</si>
  <si>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</si>
  <si>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</si>
  <si>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</si>
  <si>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</si>
  <si>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</si>
  <si>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</si>
  <si>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</si>
  <si>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</si>
  <si>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</si>
  <si>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</si>
  <si>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</si>
  <si>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</si>
  <si>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</si>
  <si>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</si>
  <si>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</si>
  <si>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</si>
  <si>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</si>
  <si>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</si>
  <si>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</si>
  <si>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</si>
  <si>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</si>
  <si>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</si>
  <si>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</si>
  <si>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</si>
  <si>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</si>
  <si>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</si>
  <si>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</si>
  <si>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</si>
  <si>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</si>
  <si>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</si>
  <si>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</si>
  <si>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</si>
  <si>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</si>
  <si>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</si>
  <si>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</si>
  <si>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</si>
  <si>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</si>
  <si>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</si>
  <si>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</si>
  <si>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</si>
  <si>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</si>
  <si>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</si>
  <si>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</si>
  <si>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</si>
  <si>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</si>
  <si>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</si>
  <si>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</si>
  <si>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</si>
  <si>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</si>
  <si>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</si>
  <si>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</si>
  <si>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</si>
  <si>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</si>
  <si>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</si>
  <si>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</si>
  <si>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</si>
  <si>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</si>
  <si>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</si>
  <si>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</si>
  <si>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</si>
  <si>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</si>
  <si>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</si>
  <si>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</si>
  <si>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</si>
  <si>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</si>
  <si>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</si>
  <si>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</si>
  <si>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</si>
  <si>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</si>
  <si>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</si>
  <si>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</si>
  <si>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</si>
  <si>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</si>
  <si>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</si>
  <si>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</si>
  <si>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</si>
  <si>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</si>
  <si>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</si>
  <si>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</si>
  <si>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</si>
  <si>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</si>
  <si>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</si>
  <si>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</si>
  <si>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</si>
  <si>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</si>
  <si>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</si>
  <si>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</si>
  <si>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</si>
  <si>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</si>
  <si>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</si>
  <si>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</si>
  <si>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</si>
  <si>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</si>
  <si>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</si>
  <si>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</si>
  <si>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</si>
  <si>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</si>
  <si>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</si>
  <si>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</si>
  <si>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</si>
  <si>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</si>
  <si>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</si>
  <si>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</si>
  <si>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</si>
  <si>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</si>
  <si>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</si>
  <si>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</si>
  <si>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</si>
  <si>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</si>
  <si>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</si>
  <si>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</si>
  <si>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</si>
  <si>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</si>
  <si>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</si>
  <si>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</si>
  <si>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</si>
  <si>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</si>
  <si>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</si>
  <si>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</si>
  <si>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</si>
  <si>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</si>
  <si>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</si>
  <si>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</si>
  <si>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</si>
  <si>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</si>
  <si>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</si>
  <si>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</si>
  <si>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</si>
  <si>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</si>
  <si>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</si>
  <si>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</si>
  <si>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</si>
  <si>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</si>
  <si>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</si>
  <si>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</si>
  <si>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</si>
  <si>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</si>
  <si>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</si>
  <si>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</si>
  <si>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</si>
  <si>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</si>
  <si>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</si>
  <si>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</si>
  <si>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</si>
  <si>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</si>
  <si>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</si>
  <si>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</si>
  <si>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</si>
  <si>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</si>
  <si>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</si>
  <si>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</si>
  <si>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</si>
  <si>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</si>
  <si>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</si>
  <si>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</si>
  <si>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</si>
  <si>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</si>
  <si>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</si>
  <si>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</si>
  <si>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</si>
  <si>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</si>
  <si>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</si>
  <si>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</si>
  <si>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</si>
  <si>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</si>
  <si>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</si>
  <si>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</si>
  <si>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</si>
  <si>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</si>
  <si>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</si>
  <si>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</si>
  <si>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</si>
  <si>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</si>
  <si>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</si>
  <si>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</si>
  <si>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</si>
  <si>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</si>
  <si>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</si>
  <si>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</si>
  <si>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</si>
  <si>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</si>
  <si>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</si>
  <si>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</si>
  <si>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</si>
  <si>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</si>
  <si>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</si>
  <si>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</si>
  <si>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</si>
  <si>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</si>
  <si>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</si>
  <si>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</si>
  <si>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</si>
  <si>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</si>
  <si>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</si>
  <si>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</si>
  <si>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</si>
  <si>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</si>
  <si>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</si>
  <si>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</si>
  <si>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</si>
  <si>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</si>
  <si>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</si>
  <si>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</si>
  <si>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</si>
  <si>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</si>
  <si>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</si>
  <si>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</si>
  <si>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</si>
  <si>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</si>
  <si>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</si>
  <si>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</si>
  <si>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</si>
  <si>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</si>
  <si>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</si>
  <si>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</si>
  <si>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</si>
  <si>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</si>
  <si>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</si>
  <si>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</si>
  <si>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</si>
  <si>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</si>
  <si>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</si>
  <si>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</si>
  <si>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</si>
  <si>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</si>
  <si>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</si>
  <si>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</si>
  <si>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</si>
  <si>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</si>
  <si>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</si>
  <si>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</si>
  <si>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</si>
  <si>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</si>
  <si>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</si>
  <si>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</si>
  <si>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</si>
  <si>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</si>
  <si>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</si>
  <si>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</si>
  <si>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</si>
  <si>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</si>
  <si>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</si>
  <si>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</si>
  <si>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</si>
  <si>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</si>
  <si>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</si>
  <si>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</si>
  <si>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</si>
  <si>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</si>
  <si>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</si>
  <si>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</si>
  <si>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</si>
  <si>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</si>
  <si>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</si>
  <si>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</si>
  <si>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</si>
  <si>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</si>
  <si>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</si>
  <si>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</si>
  <si>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</si>
  <si>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</si>
  <si>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</si>
  <si>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</si>
  <si>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</si>
  <si>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</si>
  <si>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</si>
  <si>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</si>
  <si>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</si>
  <si>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</si>
  <si>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</si>
  <si>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</si>
  <si>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</si>
  <si>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</si>
  <si>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</si>
  <si>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</si>
  <si>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</si>
  <si>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</si>
  <si>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</si>
  <si>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</si>
  <si>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</si>
  <si>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</si>
  <si>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</si>
  <si>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</si>
  <si>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</si>
  <si>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</si>
  <si>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</si>
  <si>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</si>
  <si>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</si>
  <si>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</si>
  <si>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</si>
  <si>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</si>
  <si>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</si>
  <si>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</si>
  <si>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</si>
  <si>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</si>
  <si>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</si>
  <si>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</si>
  <si>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</si>
  <si>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</si>
  <si>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</si>
  <si>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</si>
  <si>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</si>
  <si>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</si>
  <si>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</si>
  <si>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</si>
  <si>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</si>
  <si>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</si>
  <si>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</si>
  <si>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</si>
  <si>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</si>
  <si>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</si>
  <si>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</si>
  <si>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</si>
  <si>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</si>
  <si>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</si>
  <si>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</si>
  <si>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</si>
  <si>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</si>
  <si>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</si>
  <si>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</si>
  <si>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</si>
  <si>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</si>
  <si>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</si>
  <si>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</si>
  <si>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</si>
  <si>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</si>
  <si>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</si>
  <si>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</si>
  <si>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</si>
  <si>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</si>
  <si>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</si>
  <si>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</si>
  <si>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</si>
  <si>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</si>
  <si>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</si>
  <si>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</si>
  <si>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</si>
  <si>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</si>
  <si>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</si>
  <si>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</si>
  <si>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</si>
  <si>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</si>
  <si>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</si>
  <si>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</si>
  <si>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</si>
  <si>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</si>
  <si>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</si>
  <si>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</si>
  <si>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</si>
  <si>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</si>
  <si>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</si>
  <si>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</si>
  <si>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</si>
  <si>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</si>
  <si>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</si>
  <si>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</si>
  <si>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</si>
  <si>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</si>
  <si>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</si>
  <si>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</si>
  <si>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</si>
  <si>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</si>
  <si>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</si>
  <si>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</si>
  <si>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</si>
  <si>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</si>
  <si>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</si>
  <si>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</si>
  <si>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</si>
  <si>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</si>
  <si>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</si>
  <si>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</si>
  <si>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</si>
  <si>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</si>
  <si>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</si>
  <si>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</si>
  <si>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</si>
  <si>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</si>
  <si>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</si>
  <si>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</si>
  <si>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</si>
  <si>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</si>
  <si>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</si>
  <si>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</si>
  <si>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</si>
  <si>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</si>
  <si>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</si>
  <si>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</si>
  <si>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</si>
  <si>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</si>
  <si>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</si>
  <si>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</si>
  <si>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</si>
  <si>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</si>
  <si>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</si>
  <si>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</si>
  <si>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</si>
  <si>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</si>
  <si>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</si>
  <si>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</si>
  <si>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</si>
  <si>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</si>
  <si>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</si>
  <si>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</si>
  <si>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</si>
  <si>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</si>
  <si>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</si>
  <si>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</si>
  <si>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</si>
  <si>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</si>
  <si>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</si>
  <si>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</si>
  <si>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</si>
  <si>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</si>
  <si>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</si>
  <si>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</si>
  <si>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</si>
  <si>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</si>
  <si>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</si>
  <si>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</si>
  <si>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</si>
  <si>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</si>
  <si>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</si>
  <si>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</si>
  <si>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</si>
  <si>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</si>
  <si>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</si>
  <si>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</si>
  <si>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</si>
  <si>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</si>
  <si>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</si>
  <si>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</si>
  <si>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</si>
  <si>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</si>
  <si>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</si>
  <si>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</si>
  <si>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</si>
  <si>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</si>
  <si>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</si>
  <si>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</si>
  <si>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</si>
  <si>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</si>
  <si>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</si>
  <si>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</si>
  <si>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</si>
  <si>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</si>
  <si>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</si>
  <si>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</si>
  <si>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</si>
  <si>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</si>
  <si>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</si>
  <si>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</si>
  <si>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</si>
  <si>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</si>
  <si>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</si>
  <si>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</si>
  <si>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</si>
  <si>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</si>
  <si>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</si>
  <si>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</si>
  <si>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</si>
  <si>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</si>
  <si>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</si>
  <si>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</si>
  <si>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</si>
  <si>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</si>
  <si>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</si>
  <si>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</si>
  <si>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</si>
  <si>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</si>
  <si>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</si>
  <si>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</si>
  <si>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</si>
  <si>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</si>
  <si>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</si>
  <si>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</si>
  <si>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</si>
  <si>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</si>
  <si>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</si>
  <si>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</si>
  <si>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</si>
  <si>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</si>
  <si>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</si>
  <si>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</si>
  <si>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</si>
  <si>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</si>
  <si>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</si>
  <si>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</si>
  <si>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</si>
  <si>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</si>
  <si>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</si>
  <si>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</si>
  <si>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</si>
  <si>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</si>
  <si>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</si>
  <si>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</si>
  <si>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</si>
  <si>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</si>
  <si>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</si>
  <si>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</si>
  <si>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</si>
  <si>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</si>
  <si>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</si>
  <si>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</si>
  <si>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</si>
  <si>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</si>
  <si>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</si>
  <si>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</si>
  <si>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</si>
  <si>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</si>
  <si>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</si>
  <si>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</si>
  <si>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</si>
  <si>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</si>
  <si>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</si>
  <si>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</si>
  <si>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</si>
  <si>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</si>
  <si>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</si>
  <si>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</si>
  <si>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</si>
  <si>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</si>
  <si>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</si>
  <si>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</si>
  <si>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</si>
  <si>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</si>
  <si>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</si>
  <si>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</si>
  <si>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</si>
  <si>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</si>
  <si>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</si>
  <si>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</si>
  <si>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</si>
  <si>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</si>
  <si>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</si>
  <si>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</si>
  <si>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</si>
  <si>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</si>
  <si>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</si>
  <si>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</si>
  <si>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</si>
  <si>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</si>
  <si>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</si>
  <si>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</si>
  <si>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</si>
  <si>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</si>
  <si>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</si>
  <si>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</si>
  <si>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</si>
  <si>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</si>
  <si>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</si>
  <si>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</si>
  <si>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</si>
  <si>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</si>
  <si>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</si>
  <si>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</si>
  <si>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</si>
  <si>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</si>
  <si>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</si>
  <si>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</si>
  <si>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</si>
  <si>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</si>
  <si>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</si>
  <si>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</si>
  <si>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</si>
  <si>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</si>
  <si>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</si>
  <si>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</si>
  <si>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</si>
  <si>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</si>
  <si>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</si>
  <si>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</si>
  <si>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</si>
  <si>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</si>
  <si>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</si>
  <si>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</si>
  <si>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</si>
  <si>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</si>
  <si>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</si>
  <si>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</si>
  <si>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</si>
  <si>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</si>
  <si>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</si>
  <si>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</si>
  <si>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</si>
  <si>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</si>
  <si>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</si>
  <si>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</si>
  <si>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</si>
  <si>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</si>
  <si>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</si>
  <si>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</si>
  <si>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</si>
  <si>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</si>
  <si>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</si>
  <si>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</si>
  <si>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</si>
  <si>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</si>
  <si>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</si>
  <si>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</si>
  <si>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</si>
  <si>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</si>
  <si>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</si>
  <si>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</si>
  <si>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</si>
  <si>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</si>
  <si>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</si>
  <si>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</si>
  <si>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</si>
  <si>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</si>
  <si>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</si>
  <si>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</si>
  <si>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</si>
  <si>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</si>
  <si>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</si>
  <si>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</si>
  <si>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</si>
  <si>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</si>
  <si>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</si>
  <si>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</si>
  <si>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</si>
  <si>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</si>
  <si>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</si>
  <si>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</si>
  <si>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</si>
  <si>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</si>
  <si>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</si>
  <si>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</si>
  <si>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</si>
  <si>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</si>
  <si>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</si>
  <si>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</si>
  <si>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</si>
  <si>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</si>
  <si>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</si>
  <si>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</si>
  <si>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</si>
  <si>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</si>
  <si>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</si>
  <si>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</si>
  <si>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</si>
  <si>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</si>
  <si>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</si>
  <si>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</si>
  <si>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</si>
  <si>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</si>
  <si>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</si>
  <si>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</si>
  <si>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</si>
  <si>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</si>
  <si>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</si>
  <si>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</si>
  <si>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</si>
  <si>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</si>
  <si>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</si>
  <si>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</si>
  <si>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</si>
  <si>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</si>
  <si>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</si>
  <si>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</si>
  <si>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</si>
  <si>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</si>
  <si>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</si>
  <si>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</si>
  <si>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</si>
  <si>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</si>
  <si>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</si>
  <si>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</si>
  <si>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</si>
  <si>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</si>
  <si>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</si>
  <si>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</si>
  <si>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</si>
  <si>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</si>
  <si>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</si>
  <si>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</si>
  <si>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</si>
  <si>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</si>
  <si>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</si>
  <si>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</si>
  <si>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</si>
  <si>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</si>
  <si>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</si>
  <si>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</si>
  <si>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</si>
  <si>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</si>
  <si>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</si>
  <si>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</si>
  <si>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</si>
  <si>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</si>
  <si>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</si>
  <si>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</si>
  <si>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</si>
  <si>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</si>
  <si>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</si>
  <si>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</si>
  <si>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</si>
  <si>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</si>
  <si>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</si>
  <si>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</si>
  <si>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</si>
  <si>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</si>
  <si>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</si>
  <si>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</si>
  <si>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</si>
  <si>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</si>
  <si>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</si>
  <si>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</si>
  <si>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</si>
  <si>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</si>
  <si>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</si>
  <si>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</si>
  <si>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</si>
  <si>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</si>
  <si>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</si>
  <si>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</si>
  <si>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</si>
  <si>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</si>
  <si>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</si>
  <si>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</si>
  <si>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</si>
  <si>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</si>
  <si>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</si>
  <si>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</si>
  <si>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</si>
  <si>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</si>
  <si>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</si>
  <si>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</si>
  <si>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</si>
  <si>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</si>
  <si>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</si>
  <si>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</si>
  <si>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</si>
  <si>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</si>
  <si>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</si>
  <si>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</si>
  <si>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</si>
  <si>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</si>
  <si>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</si>
  <si>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</si>
  <si>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</si>
  <si>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</si>
  <si>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</si>
  <si>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</si>
  <si>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</si>
  <si>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</si>
  <si>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</si>
  <si>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</si>
  <si>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</si>
  <si>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</si>
  <si>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</si>
  <si>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</si>
  <si>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</si>
  <si>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</si>
  <si>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</si>
  <si>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</si>
  <si>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</si>
  <si>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</si>
  <si>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</si>
  <si>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</si>
  <si>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</si>
  <si>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</si>
  <si>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</si>
  <si>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</si>
  <si>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</si>
  <si>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</si>
  <si>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</si>
  <si>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</si>
  <si>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</si>
  <si>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</si>
  <si>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</si>
  <si>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</si>
  <si>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</si>
  <si>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</si>
  <si>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</si>
  <si>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</si>
  <si>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</si>
  <si>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</si>
  <si>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</si>
  <si>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</si>
  <si>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</si>
  <si>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</si>
  <si>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</si>
  <si>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</si>
  <si>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</si>
  <si>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</si>
  <si>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</si>
  <si>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</si>
  <si>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</si>
  <si>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</si>
  <si>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</si>
  <si>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</si>
  <si>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</si>
  <si>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</si>
  <si>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</si>
  <si>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</si>
  <si>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</si>
  <si>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</si>
  <si>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</si>
  <si>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</si>
  <si>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</si>
  <si>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</si>
  <si>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</si>
  <si>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</si>
  <si>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</si>
  <si>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</si>
  <si>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</si>
  <si>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</si>
  <si>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</si>
  <si>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</si>
  <si>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</si>
  <si>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</si>
  <si>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</si>
  <si>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</si>
  <si>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</si>
  <si>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</si>
  <si>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</si>
  <si>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</si>
  <si>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</si>
  <si>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</si>
  <si>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</si>
  <si>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</si>
  <si>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</si>
  <si>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</si>
  <si>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</si>
  <si>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</si>
  <si>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</si>
  <si>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</si>
  <si>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</si>
  <si>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</si>
  <si>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</si>
  <si>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</si>
  <si>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</si>
  <si>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</si>
  <si>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</si>
  <si>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</si>
  <si>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</si>
  <si>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</si>
  <si>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</si>
  <si>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</si>
  <si>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</si>
  <si>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</si>
  <si>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</si>
  <si>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</si>
  <si>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</si>
  <si>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</si>
  <si>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</si>
  <si>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</si>
  <si>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</si>
  <si>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</si>
  <si>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</si>
  <si>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</si>
  <si>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</si>
  <si>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</si>
  <si>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</si>
  <si>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</si>
  <si>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</si>
  <si>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</si>
  <si>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</si>
  <si>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</si>
  <si>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</si>
  <si>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</si>
  <si>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</si>
  <si>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</si>
  <si>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</si>
  <si>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</si>
  <si>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</si>
  <si>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</si>
  <si>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</si>
  <si>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</si>
  <si>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</si>
  <si>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</si>
  <si>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</si>
  <si>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</si>
  <si>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</si>
  <si>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</si>
  <si>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</si>
  <si>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</si>
  <si>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</si>
  <si>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</si>
  <si>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</si>
  <si>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</si>
  <si>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</si>
  <si>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</si>
  <si>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</si>
  <si>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</si>
  <si>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</si>
  <si>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</si>
  <si>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</si>
  <si>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</si>
  <si>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</si>
  <si>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</si>
  <si>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</si>
  <si>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</si>
  <si>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</si>
  <si>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</si>
  <si>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</si>
  <si>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</si>
  <si>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</si>
  <si>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</si>
  <si>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</si>
  <si>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</si>
  <si>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</si>
  <si>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</si>
  <si>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</si>
  <si>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</si>
  <si>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</si>
  <si>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</si>
  <si>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</si>
  <si>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</si>
  <si>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</si>
  <si>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</si>
  <si>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</si>
  <si>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</si>
  <si>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</si>
  <si>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</si>
  <si>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</si>
  <si>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</si>
  <si>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</si>
  <si>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</si>
  <si>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</si>
  <si>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</si>
  <si>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</si>
  <si>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</si>
  <si>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</si>
  <si>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</si>
  <si>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</si>
  <si>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</si>
  <si>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</si>
  <si>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</si>
  <si>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</si>
  <si>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</si>
  <si>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</si>
  <si>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</si>
  <si>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</si>
  <si>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</si>
  <si>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</si>
  <si>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</si>
  <si>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</si>
  <si>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</si>
  <si>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</si>
  <si>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</si>
  <si>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</si>
  <si>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</si>
  <si>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</si>
  <si>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</si>
  <si>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</si>
  <si>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</si>
  <si>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</si>
  <si>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</si>
  <si>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</si>
  <si>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</si>
  <si>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</si>
  <si>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</si>
  <si>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</si>
  <si>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</si>
  <si>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</si>
  <si>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</si>
  <si>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</si>
  <si>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</si>
  <si>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</si>
  <si>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</si>
  <si>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</si>
  <si>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</si>
  <si>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</si>
  <si>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</si>
  <si>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</si>
  <si>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</si>
  <si>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</si>
  <si>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</si>
  <si>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</si>
  <si>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</si>
  <si>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</si>
  <si>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</si>
  <si>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</si>
  <si>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</si>
  <si>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</si>
  <si>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</si>
  <si>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</si>
  <si>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</si>
  <si>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</si>
  <si>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</si>
  <si>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</si>
  <si>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</si>
  <si>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</si>
  <si>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</si>
  <si>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</si>
  <si>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</si>
  <si>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</si>
  <si>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</si>
  <si>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</si>
  <si>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</si>
  <si>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</si>
  <si>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</si>
  <si>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</si>
  <si>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</si>
  <si>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</si>
  <si>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</si>
  <si>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</si>
  <si>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</si>
  <si>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</si>
  <si>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</si>
  <si>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</si>
  <si>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</si>
  <si>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</si>
  <si>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</si>
  <si>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</si>
  <si>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</si>
  <si>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</si>
  <si>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</si>
  <si>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</si>
  <si>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</si>
  <si>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</si>
  <si>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</si>
  <si>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</si>
  <si>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</si>
  <si>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</si>
  <si>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</si>
  <si>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</si>
  <si>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</si>
  <si>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</si>
  <si>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</si>
  <si>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</si>
  <si>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</si>
  <si>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</si>
  <si>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</si>
  <si>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</si>
  <si>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</si>
  <si>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</si>
  <si>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</si>
  <si>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</si>
  <si>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</si>
  <si>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</si>
  <si>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</si>
  <si>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</si>
  <si>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</si>
  <si>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</si>
  <si>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</si>
  <si>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</si>
  <si>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</si>
  <si>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</si>
  <si>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</si>
  <si>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</si>
  <si>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</si>
  <si>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</si>
  <si>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</si>
  <si>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</si>
  <si>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</si>
  <si>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</si>
  <si>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</si>
  <si>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</si>
  <si>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</si>
  <si>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</si>
  <si>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</si>
  <si>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</si>
  <si>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</si>
  <si>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</si>
  <si>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</si>
  <si>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</si>
  <si>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</si>
  <si>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</si>
  <si>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</si>
  <si>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</si>
  <si>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</si>
  <si>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</si>
  <si>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</si>
  <si>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</si>
  <si>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</si>
  <si>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</si>
  <si>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</si>
  <si>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</si>
  <si>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</si>
  <si>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</si>
  <si>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</si>
  <si>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</si>
  <si>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</si>
  <si>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</si>
  <si>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</si>
  <si>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</si>
  <si>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</si>
  <si>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</si>
  <si>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</si>
  <si>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</si>
  <si>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</si>
  <si>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</si>
  <si>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</si>
  <si>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</si>
  <si>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</si>
  <si>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</si>
  <si>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</si>
  <si>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</si>
  <si>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</si>
  <si>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</si>
  <si>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</si>
  <si>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</si>
  <si>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</si>
  <si>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</si>
  <si>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</si>
  <si>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</si>
  <si>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</si>
  <si>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</si>
  <si>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</si>
  <si>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</si>
  <si>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</si>
  <si>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</si>
  <si>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</si>
  <si>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</si>
  <si>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</si>
  <si>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</si>
  <si>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</si>
  <si>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</si>
  <si>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</si>
  <si>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</si>
  <si>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</si>
  <si>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</si>
  <si>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</si>
  <si>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</si>
  <si>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</si>
  <si>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</si>
  <si>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</si>
  <si>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</si>
  <si>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</si>
  <si>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</si>
  <si>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</si>
  <si>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</si>
  <si>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</si>
  <si>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</si>
  <si>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</si>
  <si>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</si>
  <si>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</si>
  <si>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</si>
  <si>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</si>
  <si>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</si>
  <si>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</si>
  <si>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</si>
  <si>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</si>
  <si>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</si>
  <si>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</si>
  <si>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</si>
  <si>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</si>
  <si>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</si>
  <si>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</si>
  <si>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</si>
  <si>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</si>
  <si>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</si>
  <si>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</si>
  <si>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</si>
  <si>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</si>
  <si>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</si>
  <si>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</si>
  <si>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</si>
  <si>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</si>
  <si>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</si>
  <si>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</si>
  <si>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</si>
  <si>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</si>
  <si>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</si>
  <si>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</si>
  <si>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</si>
  <si>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</si>
  <si>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</si>
  <si>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</si>
  <si>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</si>
  <si>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</si>
  <si>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</si>
  <si>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</si>
  <si>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</si>
  <si>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</si>
  <si>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</si>
  <si>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</si>
  <si>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</si>
  <si>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</si>
  <si>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</si>
  <si>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</si>
  <si>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</si>
  <si>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</si>
  <si>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</si>
  <si>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</si>
  <si>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</si>
  <si>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</si>
  <si>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</si>
  <si>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</si>
  <si>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</si>
  <si>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</si>
  <si>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</si>
  <si>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</si>
  <si>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</si>
  <si>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</si>
  <si>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</si>
  <si>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</si>
  <si>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</si>
  <si>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</si>
  <si>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</si>
  <si>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</si>
  <si>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</si>
  <si>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</si>
  <si>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</si>
  <si>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</si>
  <si>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</si>
  <si>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</si>
  <si>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</si>
  <si>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</si>
  <si>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</si>
  <si>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</si>
  <si>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</si>
  <si>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</si>
  <si>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</si>
  <si>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</si>
  <si>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</si>
  <si>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</si>
  <si>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</si>
  <si>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</si>
  <si>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</si>
  <si>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</si>
  <si>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</si>
  <si>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</si>
  <si>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</si>
  <si>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</si>
  <si>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</si>
  <si>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</si>
  <si>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</si>
  <si>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</si>
  <si>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</si>
  <si>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</si>
  <si>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</si>
  <si>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</si>
  <si>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</si>
  <si>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</si>
  <si>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</si>
  <si>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</si>
  <si>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</si>
  <si>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</si>
  <si>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</si>
  <si>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</si>
  <si>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</si>
  <si>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</si>
  <si>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</si>
  <si>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</si>
  <si>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</si>
  <si>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</si>
  <si>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</si>
  <si>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</si>
  <si>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</si>
  <si>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</si>
  <si>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</si>
  <si>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</si>
  <si>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</si>
  <si>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</si>
  <si>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</si>
  <si>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</si>
  <si>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</si>
  <si>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</si>
  <si>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</si>
  <si>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</si>
  <si>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</si>
  <si>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</si>
  <si>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</si>
  <si>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</si>
  <si>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</si>
  <si>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</si>
  <si>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</si>
  <si>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</si>
  <si>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</si>
  <si>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</si>
  <si>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</si>
  <si>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</si>
  <si>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</si>
  <si>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</si>
  <si>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</si>
  <si>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</si>
  <si>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</si>
  <si>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</si>
  <si>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</si>
  <si>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</si>
  <si>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</si>
  <si>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</si>
  <si>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</si>
  <si>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</si>
  <si>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</si>
  <si>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</si>
  <si>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</si>
  <si>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</si>
  <si>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</si>
  <si>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</si>
  <si>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</si>
  <si>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</si>
  <si>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</si>
  <si>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</si>
  <si>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</si>
  <si>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</si>
  <si>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</si>
  <si>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</si>
  <si>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</si>
  <si>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</si>
  <si>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</si>
  <si>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</si>
  <si>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</si>
  <si>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</si>
  <si>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</si>
  <si>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</si>
  <si>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</si>
  <si>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</si>
  <si>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</si>
  <si>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</si>
  <si>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</si>
  <si>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</si>
  <si>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</si>
  <si>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</si>
  <si>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</si>
  <si>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</si>
  <si>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</si>
  <si>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</si>
  <si>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</si>
  <si>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</si>
  <si>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</si>
  <si>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</si>
  <si>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</si>
  <si>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</si>
  <si>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</si>
  <si>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</si>
  <si>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</si>
  <si>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</si>
  <si>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</si>
  <si>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</si>
  <si>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</si>
  <si>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</si>
  <si>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</si>
  <si>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</si>
  <si>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</si>
  <si>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</si>
  <si>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</si>
  <si>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</si>
  <si>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</si>
  <si>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</si>
  <si>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</si>
  <si>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</si>
  <si>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</si>
  <si>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</si>
  <si>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</si>
  <si>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</si>
  <si>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</si>
  <si>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</si>
  <si>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</si>
  <si>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</si>
  <si>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</si>
  <si>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</si>
  <si>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</si>
  <si>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</si>
  <si>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</si>
  <si>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</si>
  <si>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</si>
  <si>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</si>
  <si>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</si>
  <si>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</si>
  <si>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</si>
  <si>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</si>
  <si>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</si>
  <si>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</si>
  <si>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</si>
  <si>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</si>
  <si>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</si>
  <si>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</si>
  <si>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</si>
  <si>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</si>
  <si>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</si>
  <si>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</si>
  <si>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</si>
  <si>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</si>
  <si>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</si>
  <si>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</si>
  <si>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</si>
  <si>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</si>
  <si>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</si>
  <si>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</si>
  <si>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</si>
  <si>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</si>
  <si>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</si>
  <si>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</si>
  <si>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</si>
  <si>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</si>
  <si>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</si>
  <si>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</si>
  <si>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</si>
  <si>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</si>
  <si>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</si>
  <si>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</si>
  <si>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</si>
  <si>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</si>
  <si>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</si>
  <si>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</si>
  <si>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</si>
  <si>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</si>
  <si>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</si>
  <si>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</si>
  <si>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</si>
  <si>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</si>
  <si>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</si>
  <si>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</si>
  <si>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</si>
  <si>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</si>
  <si>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</si>
  <si>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</si>
  <si>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</si>
  <si>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</si>
  <si>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</si>
  <si>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</si>
  <si>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</si>
  <si>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</si>
  <si>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</si>
  <si>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</si>
  <si>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</si>
  <si>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</si>
  <si>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</si>
  <si>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</si>
  <si>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</si>
  <si>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</si>
  <si>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</si>
  <si>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</si>
  <si>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</si>
  <si>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</si>
  <si>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</si>
  <si>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</si>
  <si>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</si>
  <si>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</si>
  <si>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</si>
  <si>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</si>
  <si>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</si>
  <si>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</si>
  <si>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</si>
  <si>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</si>
  <si>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</si>
  <si>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</si>
  <si>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</si>
  <si>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</si>
  <si>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</si>
  <si>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</si>
  <si>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</si>
  <si>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</si>
  <si>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</si>
  <si>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</si>
  <si>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</si>
  <si>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</si>
  <si>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</si>
  <si>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</si>
  <si>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</si>
  <si>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</si>
  <si>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</si>
  <si>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</si>
  <si>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</si>
  <si>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</si>
  <si>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</si>
  <si>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</si>
  <si>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</si>
  <si>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</si>
  <si>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</si>
  <si>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</si>
  <si>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</si>
  <si>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</si>
  <si>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</si>
  <si>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</si>
  <si>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</si>
  <si>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</si>
  <si>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</si>
  <si>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</si>
  <si>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</si>
  <si>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</si>
  <si>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</si>
  <si>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</si>
  <si>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</si>
  <si>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</si>
  <si>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</si>
  <si>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</si>
  <si>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</si>
  <si>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</si>
  <si>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</si>
  <si>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</si>
  <si>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</si>
  <si>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</si>
  <si>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</si>
  <si>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</si>
  <si>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</si>
  <si>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</si>
  <si>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</si>
  <si>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</si>
  <si>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</si>
  <si>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</si>
  <si>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</si>
  <si>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</si>
  <si>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</si>
  <si>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</si>
  <si>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</si>
  <si>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</si>
  <si>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</si>
  <si>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</si>
  <si>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</si>
  <si>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</si>
  <si>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</si>
  <si>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</si>
  <si>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</si>
  <si>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</si>
  <si>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</si>
  <si>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</si>
  <si>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</si>
  <si>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</si>
  <si>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</si>
  <si>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</si>
  <si>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</si>
  <si>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</si>
  <si>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</si>
  <si>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</si>
  <si>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</si>
  <si>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</si>
  <si>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</si>
  <si>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</si>
  <si>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</si>
  <si>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</si>
  <si>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</si>
  <si>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</si>
  <si>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</si>
  <si>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</si>
  <si>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</si>
  <si>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</si>
  <si>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</si>
  <si>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</si>
  <si>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</si>
  <si>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</si>
  <si>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</si>
  <si>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</si>
  <si>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</si>
  <si>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</si>
  <si>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</si>
  <si>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</si>
  <si>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</si>
  <si>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</si>
  <si>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</si>
  <si>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</si>
  <si>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</si>
  <si>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</si>
  <si>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</si>
  <si>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</si>
  <si>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</si>
  <si>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</si>
  <si>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</si>
  <si>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</si>
  <si>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</si>
  <si>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</si>
  <si>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</si>
  <si>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</si>
  <si>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</si>
  <si>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</si>
  <si>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</si>
  <si>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</si>
  <si>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</si>
  <si>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</si>
  <si>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</si>
  <si>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</si>
  <si>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</si>
  <si>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</si>
  <si>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</si>
  <si>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</si>
  <si>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</si>
  <si>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</si>
  <si>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</si>
  <si>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</si>
  <si>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</si>
  <si>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</si>
  <si>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</si>
  <si>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</si>
  <si>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</si>
  <si>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</si>
  <si>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</si>
  <si>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</si>
  <si>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</si>
  <si>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</si>
  <si>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</si>
  <si>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</si>
  <si>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</si>
  <si>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</si>
  <si>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</si>
  <si>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</si>
  <si>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</si>
  <si>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</si>
  <si>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</si>
  <si>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</si>
  <si>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</si>
  <si>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</si>
  <si>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</si>
  <si>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</si>
  <si>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</si>
  <si>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</si>
  <si>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</si>
  <si>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</si>
  <si>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</si>
  <si>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</si>
  <si>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</si>
  <si>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</si>
  <si>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</si>
  <si>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</si>
  <si>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</si>
  <si>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</si>
  <si>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</si>
  <si>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</si>
  <si>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</si>
  <si>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</si>
  <si>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</si>
  <si>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</si>
  <si>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</si>
  <si>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</si>
  <si>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</si>
  <si>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</si>
  <si>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</si>
  <si>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</si>
  <si>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</si>
  <si>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</si>
  <si>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</si>
  <si>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</si>
  <si>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</si>
  <si>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</si>
  <si>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</si>
  <si>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</si>
  <si>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</si>
  <si>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</si>
  <si>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</si>
  <si>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</si>
  <si>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</si>
  <si>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</si>
  <si>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</si>
  <si>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</si>
  <si>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</si>
  <si>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</si>
  <si>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</si>
  <si>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</si>
  <si>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</si>
  <si>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</si>
  <si>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</si>
  <si>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</si>
  <si>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</si>
  <si>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</si>
  <si>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</si>
  <si>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</si>
  <si>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</si>
  <si>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</si>
  <si>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</si>
  <si>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</si>
  <si>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</si>
  <si>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</si>
  <si>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</si>
  <si>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</si>
  <si>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</si>
  <si>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</si>
  <si>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</si>
  <si>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</si>
  <si>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</si>
  <si>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</si>
  <si>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</si>
  <si>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</si>
  <si>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</si>
  <si>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</si>
  <si>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</si>
  <si>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</si>
  <si>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</si>
  <si>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</si>
  <si>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</si>
  <si>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</si>
  <si>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</si>
  <si>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</si>
  <si>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</si>
  <si>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</si>
  <si>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</si>
  <si>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</si>
  <si>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</si>
  <si>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</si>
  <si>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</si>
  <si>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</si>
  <si>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</si>
  <si>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</si>
  <si>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</si>
  <si>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</si>
  <si>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</si>
  <si>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</si>
  <si>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</si>
  <si>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</si>
  <si>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</si>
  <si>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</si>
  <si>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</si>
  <si>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</si>
  <si>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</si>
  <si>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</si>
  <si>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</si>
  <si>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</si>
  <si>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</si>
  <si>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</si>
  <si>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</si>
  <si>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</si>
  <si>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</si>
  <si>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</si>
  <si>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</si>
  <si>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</si>
  <si>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</si>
  <si>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</si>
  <si>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</si>
  <si>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</si>
  <si>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</si>
  <si>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</si>
  <si>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</si>
  <si>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</si>
  <si>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</si>
  <si>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</si>
  <si>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</si>
  <si>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</si>
  <si>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</si>
  <si>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</si>
  <si>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</si>
  <si>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</si>
  <si>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</si>
  <si>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</si>
  <si>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</si>
  <si>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</si>
  <si>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</si>
  <si>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</si>
  <si>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</si>
  <si>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</si>
  <si>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</si>
  <si>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</si>
  <si>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</si>
  <si>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</si>
  <si>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</si>
  <si>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</si>
  <si>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</si>
  <si>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</si>
  <si>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</si>
  <si>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</si>
  <si>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</si>
  <si>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</si>
  <si>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</si>
  <si>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</si>
  <si>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</si>
  <si>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</si>
  <si>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</si>
  <si>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</si>
  <si>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</si>
  <si>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</si>
  <si>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</si>
  <si>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</si>
  <si>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</si>
  <si>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</si>
  <si>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</si>
  <si>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</si>
  <si>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</si>
  <si>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</si>
  <si>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</si>
  <si>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</si>
  <si>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</si>
  <si>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</si>
  <si>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</si>
  <si>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</si>
  <si>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</si>
  <si>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</si>
  <si>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</si>
  <si>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</si>
  <si>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</si>
  <si>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</si>
  <si>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</si>
  <si>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</si>
  <si>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</si>
  <si>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</si>
  <si>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</si>
  <si>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</si>
  <si>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</si>
  <si>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</si>
  <si>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</si>
  <si>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</si>
  <si>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</si>
  <si>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</si>
  <si>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</si>
  <si>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</si>
  <si>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</si>
  <si>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</si>
  <si>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</si>
  <si>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</si>
  <si>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</si>
  <si>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</si>
  <si>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</si>
  <si>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</si>
  <si>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</si>
  <si>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</si>
  <si>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</si>
  <si>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</si>
  <si>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</si>
  <si>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</si>
  <si>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</si>
  <si>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</si>
  <si>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</si>
  <si>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</si>
  <si>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</si>
  <si>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</si>
  <si>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</si>
  <si>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</si>
  <si>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</si>
  <si>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</si>
  <si>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</si>
  <si>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</si>
  <si>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</si>
  <si>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</si>
  <si>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</si>
  <si>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</si>
  <si>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</si>
  <si>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</si>
  <si>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</si>
  <si>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</si>
  <si>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</si>
  <si>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</si>
  <si>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</si>
  <si>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</si>
  <si>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</si>
  <si>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</si>
  <si>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</si>
  <si>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</si>
  <si>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</si>
  <si>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</si>
  <si>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</si>
  <si>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</si>
  <si>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</si>
  <si>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</si>
  <si>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</si>
  <si>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</si>
  <si>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</si>
  <si>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</si>
  <si>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</si>
  <si>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</si>
  <si>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</si>
  <si>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</si>
  <si>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</si>
  <si>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</si>
  <si>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</si>
  <si>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</si>
  <si>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</si>
  <si>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</si>
  <si>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</si>
  <si>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</si>
  <si>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</si>
  <si>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</si>
  <si>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</si>
  <si>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</si>
  <si>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</si>
  <si>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</si>
  <si>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</si>
  <si>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</si>
  <si>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</si>
  <si>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</si>
  <si>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</si>
  <si>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</si>
  <si>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</si>
  <si>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</si>
  <si>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</si>
  <si>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</si>
  <si>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</si>
  <si>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</si>
  <si>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</si>
  <si>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</si>
  <si>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</si>
  <si>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</si>
  <si>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</si>
  <si>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</si>
  <si>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</si>
  <si>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</si>
  <si>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</si>
  <si>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</si>
  <si>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</si>
  <si>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</si>
  <si>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</si>
  <si>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</si>
  <si>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</si>
  <si>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</si>
  <si>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</si>
  <si>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</si>
  <si>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</si>
  <si>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</si>
  <si>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</si>
  <si>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</si>
  <si>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</si>
  <si>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</si>
  <si>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</si>
  <si>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</si>
  <si>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</si>
  <si>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</si>
  <si>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</si>
  <si>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</si>
  <si>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</si>
  <si>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</si>
  <si>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</si>
  <si>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</si>
  <si>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</si>
  <si>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</si>
  <si>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</si>
  <si>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</si>
  <si>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</si>
  <si>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</si>
  <si>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</si>
  <si>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</si>
  <si>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</si>
  <si>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</si>
  <si>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</si>
  <si>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</si>
  <si>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</si>
  <si>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</si>
  <si>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</si>
  <si>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</si>
  <si>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</si>
  <si>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</si>
  <si>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</si>
  <si>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</si>
  <si>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</si>
  <si>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</si>
  <si>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</si>
  <si>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</si>
  <si>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</si>
  <si>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</si>
  <si>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</si>
  <si>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</si>
  <si>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</si>
  <si>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</si>
  <si>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</si>
  <si>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</si>
  <si>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</si>
  <si>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</si>
  <si>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</si>
  <si>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</si>
  <si>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</si>
  <si>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</si>
  <si>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</si>
  <si>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</si>
  <si>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</si>
  <si>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</si>
  <si>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</si>
  <si>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</si>
  <si>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</si>
  <si>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</si>
  <si>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</si>
  <si>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</si>
  <si>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</si>
  <si>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</si>
  <si>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</si>
  <si>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</si>
  <si>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</si>
  <si>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</si>
  <si>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</si>
  <si>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</si>
  <si>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</si>
  <si>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</si>
  <si>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</si>
  <si>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</si>
  <si>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</si>
  <si>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</si>
  <si>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</si>
  <si>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</si>
  <si>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</si>
  <si>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</si>
  <si>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</si>
  <si>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</si>
  <si>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</si>
  <si>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</si>
  <si>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</si>
  <si>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</si>
  <si>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</si>
  <si>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</si>
  <si>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</si>
  <si>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</si>
  <si>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</si>
  <si>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</si>
  <si>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</si>
  <si>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</si>
  <si>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</si>
  <si>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</si>
  <si>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</si>
  <si>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</si>
  <si>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</si>
  <si>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</si>
  <si>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</si>
  <si>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</si>
  <si>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</si>
  <si>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</si>
  <si>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</si>
  <si>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</si>
  <si>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</si>
  <si>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</si>
  <si>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</si>
  <si>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</si>
  <si>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</si>
  <si>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</si>
  <si>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</si>
  <si>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</si>
  <si>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</si>
  <si>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</si>
  <si>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</si>
  <si>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</si>
  <si>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</si>
  <si>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</si>
  <si>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</si>
  <si>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</si>
  <si>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</si>
  <si>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</si>
  <si>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</si>
  <si>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</si>
  <si>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</si>
  <si>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</si>
  <si>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</si>
  <si>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</si>
  <si>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</si>
  <si>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</si>
  <si>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</si>
  <si>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</si>
  <si>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</si>
  <si>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</si>
  <si>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</si>
  <si>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</si>
  <si>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</si>
  <si>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</si>
  <si>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</si>
  <si>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</si>
  <si>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</si>
  <si>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</si>
  <si>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</si>
  <si>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</si>
  <si>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</si>
  <si>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</si>
  <si>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</si>
  <si>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</si>
  <si>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</si>
  <si>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</si>
  <si>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</si>
  <si>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</si>
  <si>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</si>
  <si>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</si>
  <si>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</si>
  <si>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</si>
  <si>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</si>
  <si>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</si>
  <si>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</si>
  <si>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</si>
  <si>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</si>
  <si>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</si>
  <si>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</si>
  <si>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</si>
  <si>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</si>
  <si>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</si>
  <si>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</si>
  <si>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</si>
  <si>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</si>
  <si>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</si>
  <si>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</si>
  <si>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</si>
  <si>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</si>
  <si>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</si>
  <si>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</si>
  <si>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</si>
  <si>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</si>
  <si>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</si>
  <si>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</si>
  <si>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</si>
  <si>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</si>
  <si>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</si>
  <si>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</si>
  <si>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</si>
  <si>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</si>
  <si>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</si>
  <si>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</si>
  <si>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</si>
  <si>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</si>
  <si>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</si>
  <si>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</si>
  <si>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</si>
  <si>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</si>
  <si>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</si>
  <si>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</si>
  <si>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</si>
  <si>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</si>
  <si>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</si>
  <si>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</si>
  <si>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</si>
  <si>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</si>
  <si>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</si>
  <si>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</si>
  <si>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</si>
  <si>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</si>
  <si>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</si>
  <si>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</si>
  <si>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</si>
  <si>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</si>
  <si>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</si>
  <si>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</si>
  <si>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</si>
  <si>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</si>
  <si>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</si>
  <si>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</si>
  <si>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</si>
  <si>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</si>
  <si>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</si>
  <si>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</si>
  <si>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</si>
  <si>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</si>
  <si>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</si>
  <si>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</si>
  <si>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</si>
  <si>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</si>
  <si>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</si>
  <si>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</si>
  <si>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</si>
  <si>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</si>
  <si>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</si>
  <si>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</si>
  <si>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</si>
  <si>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</si>
  <si>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</si>
  <si>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</si>
  <si>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</si>
  <si>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</si>
  <si>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</si>
  <si>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</si>
  <si>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</si>
  <si>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</si>
  <si>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</si>
  <si>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</si>
  <si>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</si>
  <si>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</si>
  <si>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</si>
  <si>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</si>
  <si>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</si>
  <si>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</si>
  <si>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</si>
  <si>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</si>
  <si>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</si>
  <si>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</si>
  <si>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</si>
  <si>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</si>
  <si>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</si>
  <si>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</si>
  <si>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</si>
  <si>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</si>
  <si>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</si>
  <si>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</si>
  <si>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</si>
  <si>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</si>
  <si>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</si>
  <si>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</si>
  <si>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</si>
  <si>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</si>
  <si>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</si>
  <si>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</si>
  <si>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</si>
  <si>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</si>
  <si>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</si>
  <si>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</si>
  <si>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</si>
  <si>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</si>
  <si>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</si>
  <si>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</si>
  <si>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</si>
  <si>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</si>
  <si>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</si>
  <si>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</si>
  <si>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</si>
  <si>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</si>
  <si>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</si>
  <si>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</si>
  <si>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</si>
  <si>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</si>
  <si>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</si>
  <si>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</si>
  <si>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</si>
  <si>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</si>
  <si>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</si>
  <si>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</si>
  <si>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</si>
  <si>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</si>
  <si>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</si>
  <si>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</si>
  <si>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</si>
  <si>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</si>
  <si>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</si>
  <si>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</si>
  <si>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</si>
  <si>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</si>
  <si>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</si>
  <si>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</si>
  <si>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</si>
  <si>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</si>
  <si>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</si>
  <si>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</si>
  <si>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</si>
  <si>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</si>
  <si>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</si>
  <si>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</si>
  <si>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</si>
  <si>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</si>
  <si>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</si>
  <si>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</si>
  <si>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</si>
  <si>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</si>
  <si>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</si>
  <si>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</si>
  <si>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</si>
  <si>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</si>
  <si>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</si>
  <si>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</si>
  <si>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</si>
  <si>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</si>
  <si>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</si>
  <si>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</si>
  <si>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</si>
  <si>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</si>
  <si>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</si>
  <si>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</si>
  <si>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</si>
  <si>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</si>
  <si>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</si>
  <si>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</si>
  <si>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</si>
  <si>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</si>
  <si>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</si>
  <si>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</si>
  <si>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</si>
  <si>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</si>
  <si>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</si>
  <si>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</si>
  <si>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</si>
  <si>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</si>
  <si>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</si>
  <si>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</si>
  <si>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</si>
  <si>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</si>
  <si>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</si>
  <si>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</si>
  <si>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</si>
  <si>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</si>
  <si>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</si>
  <si>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</si>
  <si>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</si>
  <si>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</si>
  <si>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</si>
  <si>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</si>
  <si>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</si>
  <si>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</si>
  <si>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</si>
  <si>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</si>
  <si>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</si>
  <si>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</si>
  <si>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</si>
  <si>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</si>
  <si>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</si>
  <si>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</si>
  <si>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</si>
  <si>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</si>
  <si>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</si>
  <si>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</si>
  <si>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</si>
  <si>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</si>
  <si>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</si>
  <si>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</si>
  <si>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</si>
  <si>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</si>
  <si>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</si>
  <si>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</si>
  <si>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</si>
  <si>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</si>
  <si>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</si>
  <si>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</si>
  <si>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</si>
  <si>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</si>
  <si>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</si>
  <si>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</si>
  <si>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</si>
  <si>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</si>
  <si>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</si>
  <si>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</si>
  <si>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</si>
  <si>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</si>
  <si>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</si>
  <si>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</si>
  <si>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</si>
  <si>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</si>
  <si>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</si>
  <si>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</si>
  <si>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</si>
  <si>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</si>
  <si>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</si>
  <si>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</si>
  <si>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</si>
  <si>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</si>
  <si>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</si>
  <si>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</si>
  <si>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</si>
  <si>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</si>
  <si>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</si>
  <si>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</si>
  <si>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</si>
  <si>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</si>
  <si>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</si>
  <si>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</si>
  <si>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</si>
  <si>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</si>
  <si>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</si>
  <si>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</si>
  <si>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</si>
  <si>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</si>
  <si>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</si>
  <si>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</si>
  <si>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</si>
  <si>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</si>
  <si>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</si>
  <si>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</si>
  <si>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</si>
  <si>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</si>
  <si>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</si>
  <si>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</si>
  <si>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</si>
  <si>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</si>
  <si>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</si>
  <si>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</si>
  <si>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</si>
  <si>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</si>
  <si>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</si>
  <si>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</si>
  <si>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</si>
  <si>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</si>
  <si>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</si>
  <si>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</si>
  <si>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</si>
  <si>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</si>
  <si>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</si>
  <si>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</si>
  <si>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</si>
  <si>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</si>
  <si>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</si>
  <si>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</si>
  <si>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</si>
  <si>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</si>
  <si>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</si>
  <si>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</si>
  <si>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</si>
  <si>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</si>
  <si>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</si>
  <si>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</si>
  <si>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</si>
  <si>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</si>
  <si>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</si>
  <si>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</si>
  <si>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</si>
  <si>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</si>
  <si>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</si>
  <si>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</si>
  <si>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</si>
  <si>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</si>
  <si>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</si>
  <si>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</si>
  <si>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</si>
  <si>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</si>
  <si>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</si>
  <si>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</si>
  <si>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</si>
  <si>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</si>
  <si>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</si>
  <si>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</si>
  <si>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</si>
  <si>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</si>
  <si>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</si>
  <si>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</si>
  <si>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</si>
  <si>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</si>
  <si>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</si>
  <si>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</si>
  <si>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</si>
  <si>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</si>
  <si>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</si>
  <si>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</si>
  <si>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</si>
  <si>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</si>
  <si>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</si>
  <si>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</si>
  <si>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</si>
  <si>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</si>
  <si>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</si>
  <si>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</si>
  <si>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</si>
  <si>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</si>
  <si>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</si>
  <si>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</si>
  <si>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</si>
  <si>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</si>
  <si>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</si>
  <si>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</si>
  <si>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</si>
  <si>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</si>
  <si>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</si>
  <si>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</si>
  <si>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</si>
  <si>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</si>
  <si>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</si>
  <si>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</si>
  <si>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</si>
  <si>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</si>
  <si>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</si>
  <si>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</si>
  <si>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</si>
  <si>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</si>
  <si>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</si>
  <si>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</si>
  <si>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</si>
  <si>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</si>
  <si>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</si>
  <si>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</si>
  <si>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</si>
  <si>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</si>
  <si>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</si>
  <si>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</si>
  <si>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</si>
  <si>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</si>
  <si>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</si>
  <si>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</si>
  <si>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</si>
  <si>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</si>
  <si>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</si>
  <si>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</si>
  <si>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</si>
  <si>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</si>
  <si>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</si>
  <si>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</si>
  <si>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</si>
  <si>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</si>
  <si>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</si>
  <si>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</si>
  <si>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</si>
  <si>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</si>
  <si>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</si>
  <si>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</si>
  <si>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</si>
  <si>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</si>
  <si>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</si>
  <si>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</si>
  <si>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</si>
  <si>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</si>
  <si>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</si>
  <si>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</si>
  <si>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</si>
  <si>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</si>
  <si>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</si>
  <si>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</si>
  <si>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</si>
  <si>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</si>
  <si>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</si>
  <si>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</si>
  <si>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</si>
  <si>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</si>
  <si>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</si>
  <si>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</si>
  <si>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</si>
  <si>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</si>
  <si>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</si>
  <si>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</si>
  <si>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</si>
  <si>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</si>
  <si>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</si>
  <si>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</si>
  <si>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</si>
  <si>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</si>
  <si>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</si>
  <si>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</si>
  <si>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</si>
  <si>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</si>
  <si>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</si>
  <si>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</si>
  <si>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</si>
  <si>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</si>
  <si>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</si>
  <si>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</si>
  <si>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</si>
  <si>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</si>
  <si>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</si>
  <si>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</si>
  <si>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</si>
  <si>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</si>
  <si>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</si>
  <si>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</si>
  <si>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</si>
  <si>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</si>
  <si>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</si>
  <si>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</si>
  <si>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</si>
  <si>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</si>
  <si>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</si>
  <si>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</si>
  <si>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</si>
  <si>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</si>
  <si>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</si>
  <si>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</si>
  <si>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</si>
  <si>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</si>
  <si>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</si>
  <si>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</si>
  <si>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</si>
  <si>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</si>
  <si>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</si>
  <si>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</si>
  <si>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</si>
  <si>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</si>
  <si>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</si>
  <si>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</si>
  <si>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</si>
  <si>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</si>
  <si>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</si>
  <si>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</si>
  <si>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</si>
  <si>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</si>
  <si>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</si>
  <si>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</si>
  <si>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</si>
  <si>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</si>
  <si>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</si>
  <si>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</si>
  <si>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</si>
  <si>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</si>
  <si>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</si>
  <si>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</si>
  <si>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</si>
  <si>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</si>
  <si>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</si>
  <si>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</si>
  <si>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</si>
  <si>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</si>
  <si>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</si>
  <si>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</si>
  <si>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</si>
  <si>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</si>
  <si>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</si>
  <si>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</si>
  <si>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</si>
  <si>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</si>
  <si>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</si>
  <si>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</si>
  <si>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</si>
  <si>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</si>
  <si>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</si>
  <si>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</si>
  <si>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</si>
  <si>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</si>
  <si>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</si>
  <si>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</si>
  <si>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</si>
  <si>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</si>
  <si>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</si>
  <si>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</si>
  <si>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</si>
  <si>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</si>
  <si>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</si>
  <si>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</si>
  <si>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</si>
  <si>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</si>
  <si>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</si>
  <si>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</si>
  <si>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</si>
  <si>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</si>
  <si>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</si>
  <si>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</si>
  <si>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</si>
  <si>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</si>
  <si>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</si>
  <si>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</si>
  <si>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</si>
  <si>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</si>
  <si>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</si>
  <si>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</si>
  <si>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</si>
  <si>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</si>
  <si>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</si>
  <si>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</si>
  <si>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</si>
  <si>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</si>
  <si>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</si>
  <si>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</si>
  <si>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</si>
  <si>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</si>
  <si>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</si>
  <si>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</si>
  <si>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</si>
  <si>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</si>
  <si>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</si>
  <si>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</si>
  <si>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</si>
  <si>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</si>
  <si>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</si>
  <si>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</si>
  <si>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</si>
  <si>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</si>
  <si>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</si>
  <si>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</si>
  <si>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</si>
  <si>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</si>
  <si>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</si>
  <si>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</si>
  <si>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</si>
  <si>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</si>
  <si>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</si>
  <si>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</si>
  <si>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</si>
  <si>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</si>
  <si>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</si>
  <si>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</si>
  <si>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</si>
  <si>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</si>
  <si>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</si>
  <si>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</si>
  <si>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</si>
  <si>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</si>
  <si>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</si>
  <si>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</si>
  <si>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</si>
  <si>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</si>
  <si>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</si>
  <si>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</si>
  <si>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</si>
  <si>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</si>
  <si>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</si>
  <si>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</si>
  <si>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</si>
  <si>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</si>
  <si>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</si>
  <si>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</si>
  <si>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</si>
  <si>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</si>
  <si>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</si>
  <si>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</si>
  <si>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</si>
  <si>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</si>
  <si>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</si>
  <si>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</si>
  <si>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</si>
  <si>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</si>
  <si>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</si>
  <si>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</si>
  <si>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</si>
  <si>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</si>
  <si>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</si>
  <si>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</si>
  <si>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</si>
  <si>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</si>
  <si>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</si>
  <si>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</si>
  <si>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</si>
  <si>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</si>
  <si>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</si>
  <si>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</si>
  <si>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</si>
  <si>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</si>
  <si>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</si>
  <si>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</si>
  <si>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</si>
  <si>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</si>
  <si>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</si>
  <si>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</si>
  <si>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</si>
  <si>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</si>
  <si>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</si>
  <si>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</si>
  <si>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</si>
  <si>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</si>
  <si>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</si>
  <si>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</si>
  <si>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</si>
  <si>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</si>
  <si>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</si>
  <si>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</si>
  <si>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</si>
  <si>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</si>
  <si>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</si>
  <si>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</si>
  <si>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</si>
  <si>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</si>
  <si>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</si>
  <si>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</si>
  <si>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</si>
  <si>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</si>
  <si>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</si>
  <si>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</si>
  <si>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</si>
  <si>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</si>
  <si>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</si>
  <si>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</si>
  <si>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</si>
  <si>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</si>
  <si>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</si>
  <si>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</si>
  <si>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</si>
  <si>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</si>
  <si>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</si>
  <si>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</si>
  <si>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</si>
  <si>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</si>
  <si>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</si>
  <si>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</si>
  <si>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</si>
  <si>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</si>
  <si>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</si>
  <si>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</si>
  <si>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</si>
  <si>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</si>
  <si>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</si>
  <si>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</si>
  <si>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</si>
  <si>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</si>
  <si>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</si>
  <si>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</si>
  <si>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</si>
  <si>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</si>
  <si>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</si>
  <si>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</si>
  <si>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</si>
  <si>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</si>
  <si>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</si>
  <si>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</si>
  <si>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</si>
  <si>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</si>
  <si>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</si>
  <si>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</si>
  <si>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</si>
  <si>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</si>
  <si>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</si>
  <si>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</si>
  <si>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</si>
  <si>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</si>
  <si>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</si>
  <si>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</si>
  <si>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</si>
  <si>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</si>
  <si>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</si>
  <si>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</si>
  <si>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</si>
  <si>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</si>
  <si>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</si>
  <si>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</si>
  <si>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</si>
  <si>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</si>
  <si>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</si>
  <si>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</si>
  <si>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</si>
  <si>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</si>
  <si>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</si>
  <si>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</si>
  <si>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</si>
  <si>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</si>
  <si>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</si>
  <si>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</si>
  <si>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</si>
  <si>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</si>
  <si>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</si>
  <si>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</si>
  <si>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</si>
  <si>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</si>
  <si>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</si>
  <si>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</si>
  <si>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</si>
  <si>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</si>
  <si>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</si>
  <si>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</si>
  <si>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</si>
  <si>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</si>
  <si>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</si>
  <si>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</si>
  <si>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</si>
  <si>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</si>
  <si>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</si>
  <si>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</si>
  <si>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</si>
  <si>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</si>
  <si>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</si>
  <si>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</si>
  <si>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</si>
  <si>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</si>
  <si>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</si>
  <si>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</si>
  <si>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</si>
  <si>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</si>
  <si>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</si>
  <si>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</si>
  <si>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</si>
  <si>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</si>
  <si>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</si>
  <si>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</si>
  <si>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</si>
  <si>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</si>
  <si>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</si>
  <si>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</si>
  <si>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</si>
  <si>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</si>
  <si>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</si>
  <si>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</si>
  <si>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</si>
  <si>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</si>
  <si>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</si>
  <si>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</si>
  <si>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</si>
  <si>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</si>
  <si>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</si>
  <si>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</si>
  <si>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</si>
  <si>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</si>
  <si>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</si>
  <si>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</si>
  <si>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</si>
  <si>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</si>
  <si>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</si>
  <si>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</si>
  <si>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</si>
  <si>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</si>
  <si>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</si>
  <si>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</si>
  <si>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</si>
  <si>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</si>
  <si>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</si>
  <si>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</si>
  <si>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</si>
  <si>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</si>
  <si>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</si>
  <si>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</si>
  <si>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</si>
  <si>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</si>
  <si>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</si>
  <si>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</si>
  <si>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</si>
  <si>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</si>
  <si>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</si>
  <si>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</si>
  <si>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</si>
  <si>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</si>
  <si>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</si>
  <si>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</si>
  <si>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</si>
  <si>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</si>
  <si>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</si>
  <si>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</si>
  <si>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</si>
  <si>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</si>
  <si>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</si>
  <si>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</si>
  <si>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</si>
  <si>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</si>
  <si>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</si>
  <si>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</si>
  <si>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</si>
  <si>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</si>
  <si>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</si>
  <si>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</si>
  <si>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</si>
  <si>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</si>
  <si>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</si>
  <si>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</si>
  <si>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</si>
  <si>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</si>
  <si>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</si>
  <si>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</si>
  <si>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</si>
  <si>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</si>
  <si>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</si>
  <si>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</si>
  <si>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</si>
  <si>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</si>
  <si>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</si>
  <si>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</si>
  <si>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</si>
  <si>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</si>
  <si>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</si>
  <si>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</si>
  <si>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</si>
  <si>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</si>
  <si>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</si>
  <si>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</si>
  <si>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</si>
  <si>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</si>
  <si>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</si>
  <si>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</si>
  <si>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</si>
  <si>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</si>
  <si>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</si>
  <si>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</si>
  <si>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</si>
  <si>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</si>
  <si>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</si>
  <si>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</si>
  <si>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</si>
  <si>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</si>
  <si>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</si>
  <si>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</si>
  <si>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</si>
  <si>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</si>
  <si>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</si>
  <si>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</si>
  <si>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</si>
  <si>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</si>
  <si>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</si>
  <si>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</si>
  <si>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</si>
  <si>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</si>
  <si>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</si>
  <si>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</si>
  <si>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</si>
  <si>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</si>
  <si>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</si>
  <si>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</si>
  <si>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</si>
  <si>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</si>
  <si>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</si>
  <si>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</si>
  <si>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</si>
  <si>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</si>
  <si>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</si>
  <si>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</si>
  <si>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</si>
  <si>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</si>
  <si>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</si>
  <si>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</si>
  <si>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</si>
  <si>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</si>
  <si>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</si>
  <si>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</si>
  <si>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</si>
  <si>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</si>
  <si>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</si>
  <si>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</si>
  <si>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</si>
  <si>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</si>
  <si>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</si>
  <si>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</si>
  <si>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</si>
  <si>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</si>
  <si>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</si>
  <si>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</si>
  <si>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</si>
  <si>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</si>
  <si>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</si>
  <si>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</si>
  <si>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</si>
  <si>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</si>
  <si>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</si>
  <si>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</si>
  <si>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</si>
  <si>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</si>
  <si>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</si>
  <si>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</si>
  <si>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</si>
  <si>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</si>
  <si>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</si>
  <si>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</si>
  <si>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</si>
  <si>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</si>
  <si>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</si>
  <si>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</si>
  <si>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</si>
  <si>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</si>
  <si>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</si>
  <si>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</si>
  <si>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</si>
  <si>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</si>
  <si>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</si>
  <si>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</si>
  <si>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</si>
  <si>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</si>
  <si>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</si>
  <si>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</si>
  <si>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</si>
  <si>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</si>
  <si>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</si>
  <si>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</si>
  <si>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</si>
  <si>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</si>
  <si>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</si>
  <si>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</si>
  <si>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</si>
  <si>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</si>
  <si>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</si>
  <si>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</si>
  <si>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</si>
  <si>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</si>
  <si>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</si>
  <si>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</si>
  <si>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</si>
  <si>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</si>
  <si>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</si>
  <si>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</si>
  <si>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</si>
  <si>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</si>
  <si>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</si>
  <si>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</si>
  <si>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</si>
  <si>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</si>
  <si>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</si>
  <si>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</si>
  <si>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</si>
  <si>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</si>
  <si>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</si>
  <si>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</si>
  <si>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</si>
  <si>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</si>
  <si>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</si>
  <si>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</si>
  <si>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</si>
  <si>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</si>
  <si>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</si>
  <si>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</si>
  <si>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</si>
  <si>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</si>
  <si>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</si>
  <si>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</si>
  <si>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</si>
  <si>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</si>
  <si>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</si>
  <si>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</si>
  <si>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</si>
  <si>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</si>
  <si>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</si>
  <si>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</si>
  <si>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</si>
  <si>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</si>
  <si>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</si>
  <si>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</si>
  <si>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</si>
  <si>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</si>
  <si>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</si>
  <si>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</si>
  <si>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</si>
  <si>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</si>
  <si>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</si>
  <si>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</si>
  <si>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</si>
  <si>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</si>
  <si>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</si>
  <si>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</si>
  <si>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</si>
  <si>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</si>
  <si>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</si>
  <si>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</si>
  <si>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</si>
  <si>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</si>
  <si>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</si>
  <si>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</si>
  <si>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</si>
  <si>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</si>
  <si>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</si>
  <si>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</si>
  <si>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</si>
  <si>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</si>
  <si>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</si>
  <si>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</si>
  <si>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</si>
  <si>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</si>
  <si>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</si>
  <si>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</si>
  <si>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</si>
  <si>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</si>
  <si>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</si>
  <si>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</si>
  <si>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</si>
  <si>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</si>
  <si>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</si>
  <si>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</si>
  <si>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</si>
  <si>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</si>
  <si>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</si>
  <si>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</si>
  <si>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</si>
  <si>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</si>
  <si>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</si>
  <si>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</si>
  <si>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</si>
  <si>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</si>
  <si>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</si>
  <si>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</si>
  <si>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</si>
  <si>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</si>
  <si>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</si>
  <si>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</si>
  <si>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</si>
  <si>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</si>
  <si>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</si>
  <si>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</si>
  <si>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</si>
  <si>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</si>
  <si>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</si>
  <si>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</si>
  <si>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</si>
  <si>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</si>
  <si>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</si>
  <si>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</si>
  <si>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</si>
  <si>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</si>
  <si>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</si>
  <si>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</si>
  <si>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</si>
  <si>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</si>
  <si>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</si>
  <si>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</si>
  <si>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</si>
  <si>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</si>
  <si>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</si>
  <si>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</si>
  <si>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</si>
  <si>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</si>
  <si>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</si>
  <si>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</si>
  <si>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</si>
  <si>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</si>
  <si>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</si>
  <si>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</si>
  <si>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</si>
  <si>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</si>
  <si>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</si>
  <si>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</si>
  <si>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</si>
  <si>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</si>
  <si>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</si>
  <si>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</si>
  <si>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</si>
  <si>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</si>
  <si>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</si>
  <si>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</si>
  <si>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</si>
  <si>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</si>
  <si>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</si>
  <si>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</si>
  <si>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</si>
  <si>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</si>
  <si>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</si>
  <si>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</si>
  <si>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</si>
  <si>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</si>
  <si>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</si>
  <si>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</si>
  <si>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</si>
  <si>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</si>
  <si>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</si>
  <si>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</si>
  <si>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</si>
  <si>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</si>
  <si>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</si>
  <si>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</si>
  <si>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</si>
  <si>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</si>
  <si>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</si>
  <si>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</si>
  <si>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</si>
  <si>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</si>
  <si>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</si>
  <si>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</si>
  <si>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</si>
  <si>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</si>
  <si>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</si>
  <si>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</si>
  <si>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</si>
  <si>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</si>
  <si>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</si>
  <si>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</si>
  <si>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</si>
  <si>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</si>
  <si>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</si>
  <si>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</si>
  <si>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</si>
  <si>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</si>
  <si>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</si>
  <si>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</si>
  <si>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</si>
  <si>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</si>
  <si>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</si>
  <si>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</si>
  <si>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</si>
  <si>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</si>
  <si>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</si>
  <si>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</si>
  <si>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</si>
  <si>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</si>
  <si>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</si>
  <si>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</si>
  <si>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</si>
  <si>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</si>
  <si>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</si>
  <si>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</si>
  <si>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</si>
  <si>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</si>
  <si>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</si>
  <si>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</si>
  <si>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</si>
  <si>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</si>
  <si>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</si>
  <si>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</si>
  <si>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</si>
  <si>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</si>
  <si>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</si>
  <si>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</si>
  <si>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</si>
  <si>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</si>
  <si>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</si>
  <si>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</si>
  <si>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</si>
  <si>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</si>
  <si>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</si>
  <si>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</si>
  <si>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</si>
  <si>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</si>
  <si>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</si>
  <si>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</si>
  <si>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</si>
  <si>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</si>
  <si>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</si>
  <si>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</si>
  <si>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</si>
  <si>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</si>
  <si>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</si>
  <si>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</si>
  <si>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</si>
  <si>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</si>
  <si>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</si>
  <si>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</si>
  <si>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</si>
  <si>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</si>
  <si>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</si>
  <si>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</si>
  <si>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</si>
  <si>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</si>
  <si>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</si>
  <si>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</si>
  <si>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</si>
  <si>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</si>
  <si>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</si>
  <si>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</si>
  <si>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</si>
  <si>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</si>
  <si>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</si>
  <si>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</si>
  <si>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</si>
  <si>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</si>
  <si>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</si>
  <si>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</si>
  <si>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</si>
  <si>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</si>
  <si>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</si>
  <si>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</si>
  <si>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</si>
  <si>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</si>
  <si>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</si>
  <si>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</si>
  <si>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</si>
  <si>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</si>
  <si>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</si>
  <si>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</si>
  <si>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</si>
  <si>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</si>
  <si>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</si>
  <si>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</si>
  <si>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</si>
  <si>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</si>
  <si>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</si>
  <si>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</si>
  <si>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</si>
  <si>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</si>
  <si>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</si>
  <si>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</si>
  <si>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</si>
  <si>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</si>
  <si>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</si>
  <si>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</si>
  <si>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</si>
  <si>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</si>
  <si>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</si>
  <si>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</si>
  <si>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</si>
  <si>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</si>
  <si>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</si>
  <si>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</si>
  <si>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</si>
  <si>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</si>
  <si>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</si>
  <si>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</si>
  <si>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</si>
  <si>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</si>
  <si>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</si>
  <si>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</si>
  <si>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</si>
  <si>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</si>
  <si>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</si>
  <si>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</si>
  <si>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</si>
  <si>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</si>
  <si>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</si>
  <si>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</si>
  <si>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</si>
  <si>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</si>
  <si>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</si>
  <si>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</si>
  <si>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</si>
  <si>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</si>
  <si>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</si>
  <si>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</si>
  <si>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</si>
  <si>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</si>
  <si>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</si>
  <si>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</si>
  <si>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</si>
  <si>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</si>
  <si>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</si>
  <si>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</si>
  <si>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</si>
  <si>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</si>
  <si>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</si>
  <si>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</si>
  <si>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</si>
  <si>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</si>
  <si>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</si>
  <si>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</si>
  <si>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</si>
  <si>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</si>
  <si>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</si>
  <si>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</si>
  <si>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</si>
  <si>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</si>
  <si>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</si>
  <si>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</si>
  <si>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</si>
  <si>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</si>
  <si>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</si>
  <si>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</si>
  <si>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</si>
  <si>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</si>
  <si>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</si>
  <si>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</si>
  <si>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</si>
  <si>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</si>
  <si>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</si>
  <si>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</si>
  <si>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</si>
  <si>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</si>
  <si>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</si>
  <si>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</si>
  <si>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</si>
  <si>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</si>
  <si>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</si>
  <si>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</si>
  <si>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</si>
  <si>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</si>
  <si>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</si>
  <si>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</si>
  <si>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</si>
  <si>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</si>
  <si>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</si>
  <si>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</si>
  <si>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</si>
  <si>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</si>
  <si>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</si>
  <si>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</si>
  <si>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</si>
  <si>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</si>
  <si>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</si>
  <si>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</si>
  <si>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</si>
  <si>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</si>
  <si>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</si>
  <si>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</si>
  <si>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</si>
  <si>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</si>
  <si>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</si>
  <si>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</si>
  <si>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</si>
  <si>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</si>
  <si>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</si>
  <si>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</si>
  <si>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</si>
  <si>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</si>
  <si>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</si>
  <si>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</si>
  <si>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</si>
  <si>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</si>
  <si>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</si>
  <si>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</si>
  <si>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</si>
  <si>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</si>
  <si>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</si>
  <si>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</si>
  <si>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</si>
  <si>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</si>
  <si>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</si>
  <si>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</si>
  <si>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</si>
  <si>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</si>
  <si>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</si>
  <si>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</si>
  <si>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</si>
  <si>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</si>
  <si>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</si>
  <si>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</si>
  <si>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</si>
  <si>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</si>
  <si>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</si>
  <si>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</si>
  <si>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</si>
  <si>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</si>
  <si>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</si>
  <si>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</si>
  <si>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</si>
  <si>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</si>
  <si>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</si>
  <si>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</si>
  <si>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</si>
  <si>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</si>
  <si>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</si>
  <si>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</si>
  <si>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</si>
  <si>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</si>
  <si>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</si>
  <si>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</si>
  <si>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</si>
  <si>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</si>
  <si>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</si>
  <si>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</si>
  <si>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</si>
  <si>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</si>
  <si>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</si>
  <si>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</si>
  <si>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</si>
  <si>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</si>
  <si>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</si>
  <si>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</si>
  <si>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</si>
  <si>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</si>
  <si>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</si>
  <si>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</si>
  <si>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</si>
  <si>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</si>
  <si>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</si>
  <si>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</si>
  <si>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</si>
  <si>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</si>
  <si>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</si>
  <si>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</si>
  <si>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</si>
  <si>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</si>
  <si>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</si>
  <si>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</si>
  <si>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</si>
  <si>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</si>
  <si>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</si>
  <si>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</si>
  <si>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</si>
  <si>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</si>
  <si>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</si>
  <si>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</si>
  <si>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</si>
  <si>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</si>
  <si>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</si>
  <si>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</si>
  <si>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</si>
  <si>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</si>
  <si>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</si>
  <si>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</si>
  <si>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</si>
  <si>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</si>
  <si>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</si>
  <si>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</si>
  <si>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</si>
  <si>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</si>
  <si>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</si>
  <si>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</si>
  <si>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</si>
  <si>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</si>
  <si>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</si>
  <si>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</si>
  <si>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</si>
  <si>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</si>
  <si>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</si>
  <si>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</si>
  <si>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</si>
  <si>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</si>
  <si>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</si>
  <si>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</si>
  <si>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</si>
  <si>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</si>
  <si>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</si>
  <si>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</si>
  <si>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</si>
  <si>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</si>
  <si>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</si>
  <si>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</si>
  <si>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</si>
  <si>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</si>
  <si>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</si>
  <si>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</si>
  <si>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</si>
  <si>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</si>
  <si>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</si>
  <si>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</si>
  <si>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</si>
  <si>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</si>
  <si>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</si>
  <si>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</si>
  <si>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</si>
  <si>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</si>
  <si>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</si>
  <si>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</si>
  <si>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</si>
  <si>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</si>
  <si>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</si>
  <si>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</si>
  <si>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</si>
  <si>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</si>
  <si>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</si>
  <si>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</si>
  <si>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</si>
  <si>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</si>
  <si>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</si>
  <si>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</si>
  <si>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</si>
  <si>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</si>
  <si>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</si>
  <si>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</si>
  <si>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</si>
  <si>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</si>
  <si>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</si>
  <si>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</si>
  <si>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</si>
  <si>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</si>
  <si>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</si>
  <si>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</si>
  <si>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</si>
  <si>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</si>
  <si>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</si>
  <si>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</si>
  <si>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</si>
  <si>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</si>
  <si>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</si>
  <si>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</si>
  <si>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</si>
  <si>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</si>
  <si>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</si>
  <si>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</si>
  <si>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</si>
  <si>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</si>
  <si>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</si>
  <si>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</si>
  <si>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</si>
  <si>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</si>
  <si>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</si>
  <si>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</si>
  <si>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</si>
  <si>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</si>
  <si>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</si>
  <si>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</si>
  <si>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</si>
  <si>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</si>
  <si>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</si>
  <si>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</si>
  <si>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</si>
  <si>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</si>
  <si>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</si>
  <si>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</si>
  <si>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</si>
  <si>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</si>
  <si>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</si>
  <si>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</si>
  <si>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</si>
  <si>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</si>
  <si>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</si>
  <si>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</si>
  <si>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</si>
  <si>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</si>
  <si>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</si>
  <si>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</si>
  <si>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</si>
  <si>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</si>
  <si>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</si>
  <si>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</si>
  <si>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</si>
  <si>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</si>
  <si>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</si>
  <si>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</si>
  <si>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</si>
  <si>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</si>
  <si>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</si>
  <si>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</si>
  <si>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</si>
  <si>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</si>
  <si>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</si>
  <si>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</si>
  <si>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</si>
  <si>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</si>
  <si>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</si>
  <si>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</si>
  <si>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</si>
  <si>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</si>
  <si>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</si>
  <si>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</si>
  <si>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</si>
  <si>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</si>
  <si>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</si>
  <si>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</si>
  <si>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</si>
  <si>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</si>
  <si>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</si>
  <si>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</si>
  <si>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</si>
  <si>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</si>
  <si>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</si>
  <si>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</si>
  <si>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</si>
  <si>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</si>
  <si>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</si>
  <si>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</si>
  <si>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</si>
  <si>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</si>
  <si>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</si>
  <si>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</si>
  <si>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</si>
  <si>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</si>
  <si>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</si>
  <si>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</si>
  <si>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</si>
  <si>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</si>
  <si>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</si>
  <si>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</si>
  <si>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</si>
  <si>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</si>
  <si>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</si>
  <si>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</si>
  <si>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</si>
  <si>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</si>
  <si>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</si>
  <si>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</si>
  <si>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</si>
  <si>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</si>
  <si>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</si>
  <si>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</si>
  <si>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</si>
  <si>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</si>
  <si>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</si>
  <si>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</si>
  <si>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</si>
  <si>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</si>
  <si>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</si>
  <si>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</si>
  <si>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</si>
  <si>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</si>
  <si>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</si>
  <si>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</si>
  <si>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</si>
  <si>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</si>
  <si>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</si>
  <si>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</si>
  <si>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</si>
  <si>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</si>
  <si>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</si>
  <si>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</si>
  <si>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</si>
  <si>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</si>
  <si>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</si>
  <si>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</si>
  <si>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</si>
  <si>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</si>
  <si>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</si>
  <si>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</si>
  <si>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</si>
  <si>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</si>
  <si>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</si>
  <si>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</si>
  <si>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</si>
  <si>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</si>
  <si>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</si>
  <si>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</si>
  <si>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</si>
  <si>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</si>
  <si>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</si>
  <si>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</si>
  <si>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</si>
  <si>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</si>
  <si>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</si>
  <si>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</si>
  <si>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</si>
  <si>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</si>
  <si>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</si>
  <si>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</si>
  <si>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</si>
  <si>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</si>
  <si>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</si>
  <si>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</si>
  <si>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</si>
  <si>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</si>
  <si>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</si>
  <si>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</si>
  <si>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</si>
  <si>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</si>
  <si>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</si>
  <si>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</si>
  <si>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</si>
  <si>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</si>
  <si>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</si>
  <si>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</si>
  <si>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</si>
  <si>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</si>
  <si>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</si>
  <si>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</si>
  <si>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</si>
  <si>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</si>
  <si>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</si>
  <si>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</si>
  <si>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</si>
  <si>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</si>
  <si>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</si>
  <si>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</si>
  <si>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</si>
  <si>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</si>
  <si>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</si>
  <si>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</si>
  <si>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</si>
  <si>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</si>
  <si>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</si>
  <si>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</si>
  <si>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</si>
  <si>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</si>
  <si>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</si>
  <si>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</si>
  <si>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</si>
  <si>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</si>
  <si>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</si>
  <si>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</si>
  <si>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</si>
  <si>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</si>
  <si>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</si>
  <si>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</si>
  <si>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</si>
  <si>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</si>
  <si>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</si>
  <si>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</si>
  <si>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</si>
  <si>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</si>
  <si>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</si>
  <si>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</si>
  <si>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</si>
  <si>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</si>
  <si>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</si>
  <si>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</si>
  <si>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</si>
  <si>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</si>
  <si>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</si>
  <si>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</si>
  <si>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</si>
  <si>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</si>
  <si>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</si>
  <si>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</si>
  <si>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</si>
  <si>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</si>
  <si>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</si>
  <si>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</si>
  <si>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</si>
  <si>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</si>
  <si>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</si>
  <si>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</si>
  <si>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</si>
  <si>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</si>
  <si>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</si>
  <si>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</si>
  <si>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</si>
  <si>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</si>
  <si>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</si>
  <si>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</si>
  <si>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</si>
  <si>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</si>
  <si>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</si>
  <si>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</si>
  <si>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</si>
  <si>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</si>
  <si>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</si>
  <si>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</si>
  <si>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</si>
  <si>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</si>
  <si>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</si>
  <si>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</si>
  <si>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</si>
  <si>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</si>
  <si>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</si>
  <si>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</si>
  <si>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</si>
  <si>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</si>
  <si>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</si>
  <si>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</si>
  <si>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</si>
  <si>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</si>
  <si>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</si>
  <si>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</si>
  <si>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</si>
  <si>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</si>
  <si>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</si>
  <si>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</si>
  <si>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</si>
  <si>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</si>
  <si>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</si>
  <si>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</si>
  <si>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</si>
  <si>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</si>
  <si>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</si>
  <si>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</si>
  <si>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</si>
  <si>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</si>
  <si>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</si>
  <si>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</si>
  <si>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</si>
  <si>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</si>
  <si>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</si>
  <si>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</si>
  <si>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</si>
  <si>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</si>
  <si>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</si>
  <si>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</si>
  <si>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</si>
  <si>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</si>
  <si>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</si>
  <si>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</si>
  <si>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</si>
  <si>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</si>
  <si>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</si>
  <si>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</si>
  <si>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</si>
  <si>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</si>
  <si>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</si>
  <si>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</si>
  <si>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</si>
  <si>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</si>
  <si>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</si>
  <si>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</si>
  <si>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</si>
  <si>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</si>
  <si>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</si>
  <si>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</si>
  <si>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</si>
  <si>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</si>
  <si>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</si>
  <si>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</si>
  <si>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</si>
  <si>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</si>
  <si>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</si>
  <si>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</si>
  <si>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</si>
  <si>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</si>
  <si>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</si>
  <si>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</si>
  <si>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</si>
  <si>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</si>
  <si>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</si>
  <si>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</si>
  <si>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</si>
  <si>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</si>
  <si>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</si>
  <si>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</si>
  <si>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</si>
  <si>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</si>
  <si>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</si>
  <si>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</si>
  <si>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</si>
  <si>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</si>
  <si>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</si>
  <si>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</si>
  <si>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</si>
  <si>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</si>
  <si>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</si>
  <si>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</si>
  <si>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</si>
  <si>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</si>
  <si>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</si>
  <si>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</si>
  <si>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</si>
  <si>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</si>
  <si>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</si>
  <si>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</si>
  <si>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</si>
  <si>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</si>
  <si>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</si>
  <si>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</si>
  <si>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</si>
  <si>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</si>
  <si>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</si>
  <si>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</si>
  <si>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</si>
  <si>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</si>
  <si>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</si>
  <si>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</si>
  <si>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</si>
  <si>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</si>
  <si>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</si>
  <si>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</si>
  <si>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</si>
  <si>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</si>
  <si>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</si>
  <si>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</si>
  <si>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</si>
  <si>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</si>
  <si>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</si>
  <si>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</si>
  <si>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</si>
  <si>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</si>
  <si>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</si>
  <si>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</si>
  <si>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</si>
  <si>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</si>
  <si>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</si>
  <si>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</si>
  <si>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</si>
  <si>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</si>
  <si>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</si>
  <si>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</si>
  <si>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</si>
  <si>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</si>
  <si>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</si>
  <si>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</si>
  <si>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</si>
  <si>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</si>
  <si>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</si>
  <si>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</si>
  <si>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</si>
  <si>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</si>
  <si>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</si>
  <si>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</si>
  <si>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</si>
  <si>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</si>
  <si>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</si>
  <si>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</si>
  <si>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</si>
  <si>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</si>
  <si>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</si>
  <si>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</si>
  <si>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</si>
  <si>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</si>
  <si>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</si>
  <si>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</si>
  <si>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</si>
  <si>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</si>
  <si>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</si>
  <si>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</si>
  <si>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</si>
  <si>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</si>
  <si>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</si>
  <si>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</si>
  <si>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</si>
  <si>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</si>
  <si>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</si>
  <si>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</si>
  <si>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</si>
  <si>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</si>
  <si>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</si>
  <si>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</si>
  <si>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</si>
  <si>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</si>
  <si>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</si>
  <si>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</si>
  <si>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</si>
  <si>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</si>
  <si>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</si>
  <si>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</si>
  <si>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</si>
  <si>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</si>
  <si>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</si>
  <si>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</si>
  <si>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</si>
  <si>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</si>
  <si>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</si>
  <si>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</si>
  <si>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</si>
  <si>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</si>
  <si>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</si>
  <si>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</si>
  <si>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</si>
  <si>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</si>
  <si>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</si>
  <si>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</si>
  <si>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</si>
  <si>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</si>
  <si>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</si>
  <si>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</si>
  <si>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</si>
  <si>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</si>
  <si>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</si>
  <si>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</si>
  <si>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</si>
  <si>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</si>
  <si>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</si>
  <si>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</si>
  <si>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</si>
  <si>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</si>
  <si>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</si>
  <si>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</si>
  <si>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</si>
  <si>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</si>
  <si>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</si>
  <si>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</si>
  <si>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</si>
  <si>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</si>
  <si>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</si>
  <si>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</si>
  <si>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</si>
  <si>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</si>
  <si>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</si>
  <si>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</si>
  <si>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</si>
  <si>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</si>
  <si>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</si>
  <si>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</si>
  <si>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</si>
  <si>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</si>
  <si>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</si>
  <si>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</si>
  <si>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</si>
  <si>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</si>
  <si>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</si>
  <si>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</si>
  <si>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</si>
  <si>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</si>
  <si>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</si>
  <si>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</si>
  <si>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</si>
  <si>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</si>
  <si>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</si>
  <si>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</si>
  <si>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</si>
  <si>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</si>
  <si>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</si>
  <si>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</si>
  <si>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</si>
  <si>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</si>
  <si>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</si>
  <si>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</si>
  <si>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</si>
  <si>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</si>
  <si>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</si>
  <si>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</si>
  <si>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</si>
  <si>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</si>
  <si>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</si>
  <si>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</si>
  <si>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</si>
  <si>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</si>
  <si>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</si>
  <si>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</si>
  <si>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</si>
  <si>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</si>
  <si>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</si>
  <si>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</si>
  <si>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</si>
  <si>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</si>
  <si>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</si>
  <si>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</si>
  <si>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</si>
  <si>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</si>
  <si>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</si>
  <si>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</si>
  <si>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</si>
  <si>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</si>
  <si>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</si>
  <si>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</si>
  <si>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</si>
  <si>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</si>
  <si>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</si>
  <si>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</si>
  <si>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</si>
  <si>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</si>
  <si>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</si>
  <si>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</si>
  <si>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</si>
  <si>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</si>
  <si>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</si>
  <si>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</si>
  <si>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</si>
  <si>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</si>
  <si>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</si>
  <si>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</si>
  <si>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</si>
  <si>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</si>
  <si>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</si>
  <si>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</si>
  <si>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</si>
  <si>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</si>
  <si>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</si>
  <si>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</si>
  <si>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</si>
  <si>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</si>
  <si>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</si>
  <si>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</si>
  <si>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</si>
  <si>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</si>
  <si>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</si>
  <si>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</si>
  <si>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</si>
  <si>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</si>
  <si>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</si>
  <si>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</si>
  <si>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</si>
  <si>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</si>
  <si>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</si>
  <si>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</si>
  <si>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</si>
  <si>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</si>
  <si>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</si>
  <si>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</si>
  <si>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</si>
  <si>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</si>
  <si>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</si>
  <si>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</si>
  <si>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</si>
  <si>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</si>
  <si>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</si>
  <si>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</si>
  <si>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</si>
  <si>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</si>
  <si>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</si>
  <si>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</si>
  <si>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</si>
  <si>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</si>
  <si>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</si>
  <si>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</si>
  <si>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</si>
  <si>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</si>
  <si>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</si>
  <si>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</si>
  <si>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</si>
  <si>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</si>
  <si>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</si>
  <si>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</si>
  <si>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</si>
  <si>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</si>
  <si>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</si>
  <si>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</si>
  <si>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</si>
  <si>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</si>
  <si>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</si>
  <si>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</si>
  <si>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</si>
  <si>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</si>
  <si>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</si>
  <si>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</si>
  <si>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</si>
  <si>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</si>
  <si>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</si>
  <si>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</si>
  <si>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</si>
  <si>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</si>
  <si>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</si>
  <si>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</si>
  <si>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</si>
  <si>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</si>
  <si>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</si>
  <si>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</si>
  <si>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</si>
  <si>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</si>
  <si>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</si>
  <si>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</si>
  <si>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</si>
  <si>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</si>
  <si>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</si>
  <si>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</si>
  <si>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</si>
  <si>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</si>
  <si>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</si>
  <si>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</si>
  <si>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</si>
  <si>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</si>
  <si>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</si>
  <si>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</si>
  <si>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</si>
  <si>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</si>
  <si>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</si>
  <si>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</si>
  <si>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</si>
  <si>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</si>
  <si>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</si>
  <si>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</si>
  <si>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</si>
  <si>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</si>
  <si>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</si>
  <si>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</si>
  <si>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</si>
  <si>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</si>
  <si>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</si>
  <si>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</si>
  <si>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</si>
  <si>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</si>
  <si>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</si>
  <si>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</si>
  <si>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</si>
  <si>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</si>
  <si>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</si>
  <si>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</si>
  <si>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</si>
  <si>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</si>
  <si>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</si>
  <si>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</si>
  <si>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</si>
  <si>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</si>
  <si>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</si>
  <si>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</si>
  <si>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</si>
  <si>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</si>
  <si>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</si>
  <si>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</si>
  <si>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</si>
  <si>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</si>
  <si>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</si>
  <si>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</si>
  <si>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</si>
  <si>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</si>
  <si>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</si>
  <si>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</si>
  <si>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</si>
  <si>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</si>
  <si>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</si>
  <si>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</si>
  <si>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</si>
  <si>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</si>
  <si>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</si>
  <si>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</si>
  <si>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</si>
  <si>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</si>
  <si>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</si>
  <si>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</si>
  <si>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</si>
  <si>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</si>
  <si>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</si>
  <si>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</si>
  <si>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</si>
  <si>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</si>
  <si>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</si>
  <si>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</si>
  <si>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</si>
  <si>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</si>
  <si>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</si>
  <si>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</si>
  <si>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</si>
  <si>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</si>
  <si>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</si>
  <si>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</si>
  <si>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</si>
  <si>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</si>
  <si>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</si>
  <si>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</si>
  <si>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</si>
  <si>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</si>
  <si>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</si>
  <si>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</si>
  <si>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</si>
  <si>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</si>
  <si>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</si>
  <si>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</si>
  <si>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</si>
  <si>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</si>
  <si>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</si>
  <si>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</si>
  <si>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</si>
  <si>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</si>
  <si>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</si>
  <si>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</si>
  <si>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</si>
  <si>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</si>
  <si>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</si>
  <si>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</si>
  <si>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</si>
  <si>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</si>
  <si>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</si>
  <si>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</si>
  <si>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</si>
  <si>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</si>
  <si>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</si>
  <si>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</si>
  <si>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</si>
  <si>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</si>
  <si>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</si>
  <si>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</si>
  <si>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</si>
  <si>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</si>
  <si>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</si>
  <si>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</si>
  <si>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</si>
  <si>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</si>
  <si>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</si>
  <si>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</si>
  <si>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</si>
  <si>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</si>
  <si>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</si>
  <si>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</si>
  <si>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</si>
  <si>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</si>
  <si>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</si>
  <si>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</si>
  <si>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</si>
  <si>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</si>
  <si>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</si>
  <si>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</si>
  <si>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</si>
  <si>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</si>
  <si>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</si>
  <si>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</si>
  <si>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</si>
  <si>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</si>
  <si>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</si>
  <si>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</si>
  <si>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</si>
  <si>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</si>
  <si>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</si>
  <si>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</si>
  <si>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</si>
  <si>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</si>
  <si>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</si>
  <si>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</si>
  <si>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</si>
  <si>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</si>
  <si>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</si>
  <si>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</si>
  <si>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</si>
  <si>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</si>
  <si>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</si>
  <si>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</si>
  <si>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</si>
  <si>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</si>
  <si>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</si>
  <si>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</si>
  <si>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</si>
  <si>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</si>
  <si>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</si>
  <si>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</si>
  <si>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</si>
  <si>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</si>
  <si>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</si>
  <si>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</si>
  <si>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</si>
  <si>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</si>
  <si>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</si>
  <si>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</si>
  <si>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</si>
  <si>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</si>
  <si>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</si>
  <si>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</si>
  <si>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</si>
  <si>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</si>
  <si>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</si>
  <si>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</si>
  <si>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</si>
  <si>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</si>
  <si>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</si>
  <si>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</si>
  <si>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</si>
  <si>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</si>
  <si>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</si>
  <si>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</si>
  <si>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</si>
  <si>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</si>
  <si>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</si>
  <si>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</si>
  <si>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</si>
  <si>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</si>
  <si>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</si>
  <si>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</si>
  <si>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</si>
  <si>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</si>
  <si>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</si>
  <si>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</si>
  <si>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</si>
  <si>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</si>
  <si>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</si>
  <si>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</si>
  <si>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</si>
  <si>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</si>
  <si>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</si>
  <si>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</si>
  <si>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</si>
  <si>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</si>
  <si>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</si>
  <si>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</si>
  <si>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</si>
  <si>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</si>
  <si>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</si>
  <si>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</si>
  <si>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</si>
  <si>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</si>
  <si>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</si>
  <si>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</si>
  <si>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</si>
  <si>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</si>
  <si>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</si>
  <si>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</si>
  <si>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</si>
  <si>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</si>
  <si>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</si>
  <si>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</si>
  <si>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</si>
  <si>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</si>
  <si>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</si>
  <si>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</si>
  <si>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</si>
  <si>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</si>
  <si>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</si>
  <si>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</si>
  <si>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</si>
  <si>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</si>
  <si>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</si>
  <si>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</si>
  <si>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</si>
  <si>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</si>
  <si>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</si>
  <si>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</si>
  <si>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</si>
  <si>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</si>
  <si>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</si>
  <si>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</si>
  <si>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</si>
  <si>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</si>
  <si>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</si>
  <si>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</si>
  <si>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</si>
  <si>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</si>
  <si>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</si>
  <si>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</si>
  <si>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</si>
  <si>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</si>
  <si>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</si>
  <si>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</si>
  <si>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</si>
  <si>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</si>
  <si>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</si>
  <si>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</si>
  <si>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</si>
  <si>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</si>
  <si>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</si>
  <si>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</si>
  <si>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</si>
  <si>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</si>
  <si>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</si>
  <si>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</si>
  <si>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</si>
  <si>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</si>
  <si>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</si>
  <si>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</si>
  <si>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</si>
  <si>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</si>
  <si>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</si>
  <si>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</si>
  <si>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</si>
  <si>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</si>
  <si>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</si>
  <si>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</si>
  <si>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</si>
  <si>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</si>
  <si>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</si>
  <si>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</si>
  <si>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</si>
  <si>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</si>
  <si>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</si>
  <si>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</si>
  <si>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</si>
  <si>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</si>
  <si>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</si>
  <si>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</si>
  <si>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</si>
  <si>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</si>
  <si>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</si>
  <si>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</si>
  <si>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</si>
  <si>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</si>
  <si>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</si>
  <si>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</si>
  <si>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</si>
  <si>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</si>
  <si>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</si>
  <si>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</si>
  <si>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</si>
  <si>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</si>
  <si>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</si>
  <si>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</si>
  <si>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</si>
  <si>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</si>
  <si>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</si>
  <si>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</si>
  <si>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</si>
  <si>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</si>
  <si>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</si>
  <si>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</si>
  <si>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</si>
  <si>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</si>
  <si>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</si>
  <si>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</si>
  <si>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</si>
  <si>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</si>
  <si>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</si>
  <si>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</si>
  <si>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</si>
  <si>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</si>
  <si>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</si>
  <si>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</si>
  <si>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</si>
  <si>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</si>
  <si>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</si>
  <si>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</si>
  <si>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</si>
  <si>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</si>
  <si>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</si>
  <si>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</si>
  <si>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</si>
  <si>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</si>
  <si>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</si>
  <si>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</si>
  <si>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</si>
  <si>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</si>
  <si>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</si>
  <si>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</si>
  <si>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</si>
  <si>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</si>
  <si>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</si>
  <si>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</si>
  <si>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</si>
  <si>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</si>
  <si>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</si>
  <si>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</si>
  <si>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</si>
  <si>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</si>
  <si>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</si>
  <si>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</si>
  <si>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</si>
  <si>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</si>
  <si>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</si>
  <si>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</si>
  <si>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</si>
  <si>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</si>
  <si>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</si>
  <si>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</si>
  <si>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</si>
  <si>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</si>
  <si>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</si>
  <si>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</si>
  <si>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</si>
  <si>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</si>
  <si>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</si>
  <si>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</si>
  <si>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</si>
  <si>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</si>
  <si>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</si>
  <si>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</si>
  <si>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</si>
  <si>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</si>
  <si>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</si>
  <si>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</si>
  <si>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</si>
  <si>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</si>
  <si>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</si>
  <si>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</si>
  <si>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</si>
  <si>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</si>
  <si>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</si>
  <si>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</si>
  <si>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</si>
  <si>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</si>
  <si>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</si>
  <si>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</si>
  <si>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</si>
  <si>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</si>
  <si>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</si>
  <si>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</si>
  <si>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</si>
  <si>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</si>
  <si>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</si>
  <si>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</si>
  <si>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</si>
  <si>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</si>
  <si>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</si>
  <si>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</si>
  <si>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</si>
  <si>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</si>
  <si>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</si>
  <si>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</si>
  <si>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</si>
  <si>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</si>
  <si>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</si>
  <si>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</si>
  <si>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</si>
  <si>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</si>
  <si>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</si>
  <si>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</si>
  <si>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</si>
  <si>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</si>
  <si>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</si>
  <si>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</si>
  <si>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</si>
  <si>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</si>
  <si>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</si>
  <si>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</si>
  <si>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</si>
  <si>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</si>
  <si>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</si>
  <si>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</si>
  <si>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</si>
  <si>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</si>
  <si>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</si>
  <si>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</si>
  <si>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</si>
  <si>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</si>
  <si>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</si>
  <si>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</si>
  <si>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</si>
  <si>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</si>
  <si>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</si>
  <si>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</si>
  <si>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</si>
  <si>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</si>
  <si>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</si>
  <si>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</si>
  <si>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</si>
  <si>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</si>
  <si>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</si>
  <si>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</si>
  <si>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</si>
  <si>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</si>
  <si>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</si>
  <si>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</si>
  <si>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</si>
  <si>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</si>
  <si>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</si>
  <si>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</si>
  <si>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</si>
  <si>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</si>
  <si>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</si>
  <si>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</si>
  <si>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</si>
  <si>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</si>
  <si>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</si>
  <si>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</si>
  <si>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</si>
  <si>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</si>
  <si>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</si>
  <si>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</si>
  <si>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</si>
  <si>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</si>
  <si>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</si>
  <si>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</si>
  <si>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</si>
  <si>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</si>
  <si>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</si>
  <si>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</si>
  <si>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</si>
  <si>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</si>
  <si>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</si>
  <si>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</si>
  <si>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</si>
  <si>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</si>
  <si>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</si>
  <si>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</si>
  <si>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</si>
  <si>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</si>
  <si>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</si>
  <si>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</si>
  <si>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</si>
  <si>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</si>
  <si>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</si>
  <si>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</si>
  <si>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</si>
  <si>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</si>
  <si>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</si>
  <si>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</si>
  <si>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</si>
  <si>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</si>
  <si>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</si>
  <si>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</si>
  <si>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</si>
  <si>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</si>
  <si>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</si>
  <si>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</si>
  <si>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</si>
  <si>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</si>
  <si>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</si>
  <si>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</si>
  <si>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</si>
  <si>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</si>
  <si>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</si>
  <si>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</si>
  <si>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</si>
  <si>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</si>
  <si>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</si>
  <si>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</si>
  <si>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</si>
  <si>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</si>
  <si>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</si>
  <si>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</si>
  <si>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</si>
  <si>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</si>
  <si>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</si>
  <si>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</si>
  <si>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</si>
  <si>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</si>
  <si>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</si>
  <si>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</si>
  <si>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</si>
  <si>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</si>
  <si>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</si>
  <si>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</si>
  <si>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</si>
  <si>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</si>
  <si>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</si>
  <si>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</si>
  <si>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</si>
  <si>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</si>
  <si>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</si>
  <si>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</si>
  <si>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</si>
  <si>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</si>
  <si>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</si>
  <si>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</si>
  <si>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</si>
  <si>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</si>
  <si>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</si>
  <si>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</si>
  <si>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</si>
  <si>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</si>
  <si>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</si>
  <si>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</si>
  <si>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</si>
  <si>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</si>
  <si>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</si>
  <si>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</si>
  <si>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</si>
  <si>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</si>
  <si>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</si>
  <si>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</si>
  <si>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</si>
  <si>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</si>
  <si>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</si>
  <si>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</si>
  <si>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</si>
  <si>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</si>
  <si>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</si>
  <si>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</si>
  <si>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</si>
  <si>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</si>
  <si>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</si>
  <si>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</si>
  <si>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</si>
  <si>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</si>
  <si>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</si>
  <si>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</si>
  <si>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</si>
  <si>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</si>
  <si>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</si>
  <si>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</si>
  <si>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</si>
  <si>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</si>
  <si>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</si>
  <si>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</si>
  <si>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</si>
  <si>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</si>
  <si>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</si>
  <si>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</si>
  <si>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</si>
  <si>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</si>
  <si>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</si>
  <si>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</si>
  <si>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</si>
  <si>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</si>
  <si>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</si>
  <si>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</si>
  <si>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</si>
  <si>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</si>
  <si>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</si>
  <si>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</si>
  <si>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</si>
  <si>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</si>
  <si>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</si>
  <si>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</si>
  <si>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</si>
  <si>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</si>
  <si>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</si>
  <si>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</si>
  <si>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</si>
  <si>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</si>
  <si>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</si>
  <si>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</si>
  <si>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</si>
  <si>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</si>
  <si>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</si>
  <si>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</si>
  <si>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</si>
  <si>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</si>
  <si>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</si>
  <si>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</si>
  <si>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</si>
  <si>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</si>
  <si>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</si>
  <si>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</si>
  <si>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</si>
  <si>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</si>
  <si>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</si>
  <si>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</si>
  <si>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</si>
  <si>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</si>
  <si>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</si>
  <si>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</si>
  <si>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</si>
  <si>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</si>
  <si>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</si>
  <si>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</si>
  <si>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</si>
  <si>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</si>
  <si>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</si>
  <si>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</si>
  <si>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</si>
  <si>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</si>
  <si>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</si>
  <si>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</si>
  <si>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</si>
  <si>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</si>
  <si>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</si>
  <si>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</si>
  <si>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</si>
  <si>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</si>
  <si>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</si>
  <si>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</si>
  <si>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</si>
  <si>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</si>
  <si>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</si>
  <si>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</si>
  <si>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</si>
  <si>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</si>
  <si>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</si>
  <si>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</si>
  <si>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</si>
  <si>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</si>
  <si>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</si>
  <si>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</si>
  <si>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</si>
  <si>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</si>
  <si>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</si>
  <si>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</si>
  <si>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</si>
  <si>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</si>
  <si>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</si>
  <si>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</si>
  <si>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</si>
  <si>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</si>
  <si>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</si>
  <si>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</si>
  <si>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</si>
  <si>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</si>
  <si>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</si>
  <si>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</si>
  <si>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</si>
  <si>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</si>
  <si>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</si>
  <si>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</si>
  <si>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</si>
  <si>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</si>
  <si>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</si>
  <si>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</si>
  <si>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</si>
  <si>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</si>
  <si>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</si>
  <si>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</si>
  <si>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</si>
  <si>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</si>
  <si>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</si>
  <si>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</si>
  <si>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</si>
  <si>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</si>
  <si>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</si>
  <si>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</si>
  <si>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</si>
  <si>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</si>
  <si>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</si>
  <si>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</si>
  <si>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</si>
  <si>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</si>
  <si>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</si>
  <si>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</si>
  <si>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</si>
  <si>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</si>
  <si>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</si>
  <si>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</si>
  <si>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</si>
  <si>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</si>
  <si>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</si>
  <si>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</si>
  <si>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</si>
  <si>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</si>
  <si>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</si>
  <si>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</si>
  <si>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</si>
  <si>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</si>
  <si>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</si>
  <si>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</si>
  <si>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</si>
  <si>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</si>
  <si>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</si>
  <si>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</si>
  <si>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</si>
  <si>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</si>
  <si>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</si>
  <si>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</si>
  <si>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</si>
  <si>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</si>
  <si>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</si>
  <si>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</si>
  <si>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</si>
  <si>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</si>
  <si>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</si>
  <si>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</si>
  <si>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</si>
  <si>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</si>
  <si>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</si>
  <si>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</si>
  <si>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</si>
  <si>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</si>
  <si>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</si>
  <si>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</si>
  <si>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</si>
  <si>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</si>
  <si>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</si>
  <si>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</si>
  <si>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</si>
  <si>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</si>
  <si>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</si>
  <si>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</si>
  <si>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</si>
  <si>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</si>
  <si>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</si>
  <si>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</si>
  <si>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</si>
  <si>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</si>
  <si>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</si>
  <si>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</si>
  <si>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</si>
  <si>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</si>
  <si>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</si>
  <si>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</si>
  <si>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</si>
  <si>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</si>
  <si>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</si>
  <si>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</si>
  <si>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</si>
  <si>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</si>
  <si>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</si>
  <si>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</si>
  <si>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</si>
  <si>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</si>
  <si>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</si>
  <si>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</si>
  <si>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</si>
  <si>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</si>
  <si>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</si>
  <si>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</si>
  <si>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</si>
  <si>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</si>
  <si>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</si>
  <si>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</si>
  <si>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</si>
  <si>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</si>
  <si>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</si>
  <si>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</si>
  <si>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</si>
  <si>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</si>
  <si>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</si>
  <si>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</si>
  <si>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</si>
  <si>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</si>
  <si>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</si>
  <si>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</si>
  <si>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</si>
  <si>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</si>
  <si>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</si>
  <si>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</si>
  <si>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</si>
  <si>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</si>
  <si>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</si>
  <si>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</si>
  <si>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</si>
  <si>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</si>
  <si>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</si>
  <si>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</si>
  <si>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</si>
  <si>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</si>
  <si>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</si>
  <si>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</si>
  <si>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</si>
  <si>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</si>
  <si>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</si>
  <si>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</si>
  <si>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</si>
  <si>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</si>
  <si>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</si>
  <si>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</si>
  <si>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</si>
  <si>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</si>
  <si>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</si>
  <si>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</si>
  <si>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</si>
  <si>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</si>
  <si>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</si>
  <si>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</si>
  <si>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</si>
  <si>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</si>
  <si>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</si>
  <si>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</si>
  <si>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</si>
  <si>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</si>
  <si>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</si>
  <si>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</si>
  <si>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</si>
  <si>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</si>
  <si>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</si>
  <si>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</si>
  <si>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</si>
  <si>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</si>
  <si>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</si>
  <si>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</si>
  <si>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</si>
  <si>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</si>
  <si>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</si>
  <si>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</si>
  <si>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</si>
  <si>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</si>
  <si>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</si>
  <si>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</si>
  <si>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</si>
  <si>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</si>
  <si>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</si>
  <si>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</si>
  <si>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</si>
  <si>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</si>
  <si>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</si>
  <si>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</si>
  <si>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</si>
  <si>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</si>
  <si>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</si>
  <si>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</si>
  <si>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</si>
  <si>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</si>
  <si>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</si>
  <si>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</si>
  <si>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</si>
  <si>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</si>
  <si>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</si>
  <si>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</si>
  <si>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</si>
  <si>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</si>
  <si>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</si>
  <si>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</si>
  <si>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</si>
  <si>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</si>
  <si>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</si>
  <si>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</si>
  <si>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</si>
  <si>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</si>
  <si>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</si>
  <si>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</si>
  <si>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</si>
  <si>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</si>
  <si>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</si>
  <si>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</si>
  <si>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</si>
  <si>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</si>
  <si>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</si>
  <si>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</si>
  <si>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</si>
  <si>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</si>
  <si>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</si>
  <si>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</si>
  <si>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</si>
  <si>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</si>
  <si>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</si>
  <si>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</si>
  <si>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</si>
  <si>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</si>
  <si>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</si>
  <si>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</si>
  <si>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</si>
  <si>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</si>
  <si>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</si>
  <si>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</si>
  <si>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</si>
  <si>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</si>
  <si>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</si>
  <si>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</si>
  <si>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</si>
  <si>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</si>
  <si>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</si>
  <si>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</si>
  <si>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</si>
  <si>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</si>
  <si>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</si>
  <si>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</si>
  <si>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</si>
  <si>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</si>
  <si>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</si>
  <si>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</si>
  <si>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</si>
  <si>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</si>
  <si>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</si>
  <si>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</si>
  <si>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</si>
  <si>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</si>
  <si>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</si>
  <si>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</si>
  <si>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</si>
  <si>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</si>
  <si>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</si>
  <si>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</si>
  <si>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</si>
  <si>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</si>
  <si>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</si>
  <si>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</si>
  <si>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</si>
  <si>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</si>
  <si>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</si>
  <si>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</si>
  <si>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</si>
  <si>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</si>
  <si>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</si>
  <si>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</si>
  <si>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</si>
  <si>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</si>
  <si>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</si>
  <si>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</si>
  <si>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</si>
  <si>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</si>
  <si>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</si>
  <si>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</si>
  <si>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</si>
  <si>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</si>
  <si>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</si>
  <si>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</si>
  <si>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</si>
  <si>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</si>
  <si>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</si>
  <si>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</si>
  <si>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</si>
  <si>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</si>
  <si>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</si>
  <si>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</si>
  <si>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</si>
  <si>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</si>
  <si>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</si>
  <si>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</si>
  <si>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</si>
  <si>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</si>
  <si>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</si>
  <si>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</si>
  <si>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</si>
  <si>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</si>
  <si>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</si>
  <si>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</si>
  <si>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</si>
  <si>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</si>
  <si>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</si>
  <si>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</si>
  <si>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</si>
  <si>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</si>
  <si>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</si>
  <si>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</si>
  <si>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</si>
  <si>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</si>
  <si>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</si>
  <si>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</si>
  <si>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</si>
  <si>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</si>
  <si>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</si>
  <si>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</si>
  <si>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</si>
  <si>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</si>
  <si>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</si>
  <si>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</si>
  <si>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</si>
  <si>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</si>
  <si>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</si>
  <si>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</si>
  <si>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</si>
  <si>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</si>
  <si>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</si>
  <si>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</si>
  <si>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</si>
  <si>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</si>
  <si>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</si>
  <si>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</si>
  <si>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</si>
  <si>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</si>
  <si>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</si>
  <si>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</si>
  <si>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</si>
  <si>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</si>
  <si>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</si>
  <si>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</si>
  <si>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</si>
  <si>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</si>
  <si>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</si>
  <si>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</si>
  <si>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</si>
  <si>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</si>
  <si>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</si>
  <si>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</si>
  <si>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</si>
  <si>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</si>
  <si>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</si>
  <si>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</si>
  <si>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</si>
  <si>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</si>
  <si>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</si>
  <si>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</si>
  <si>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</si>
  <si>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</si>
  <si>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</si>
  <si>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</si>
  <si>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</si>
  <si>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</si>
  <si>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</si>
  <si>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</si>
  <si>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</si>
  <si>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</si>
  <si>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</si>
  <si>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</si>
  <si>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</si>
  <si>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</si>
  <si>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</si>
  <si>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</si>
  <si>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</si>
  <si>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</si>
  <si>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</si>
  <si>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</si>
  <si>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</si>
  <si>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</si>
  <si>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</si>
  <si>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</si>
  <si>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</si>
  <si>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</si>
  <si>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</si>
  <si>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</si>
  <si>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</si>
  <si>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</si>
  <si>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</si>
  <si>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</si>
  <si>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</si>
  <si>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</si>
  <si>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</si>
  <si>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</si>
  <si>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</si>
  <si>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</si>
  <si>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</si>
  <si>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</si>
  <si>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</si>
  <si>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</si>
  <si>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</si>
  <si>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</si>
  <si>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</si>
  <si>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</si>
  <si>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</si>
  <si>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</si>
  <si>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</si>
  <si>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</si>
  <si>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</si>
  <si>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</si>
  <si>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</si>
  <si>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</si>
  <si>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</si>
  <si>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</si>
  <si>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</si>
  <si>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</si>
  <si>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</si>
  <si>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</si>
  <si>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</si>
  <si>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</si>
  <si>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</si>
  <si>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</si>
  <si>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</si>
  <si>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</si>
  <si>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</si>
  <si>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</si>
  <si>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</si>
  <si>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</si>
  <si>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</si>
  <si>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</si>
  <si>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</si>
  <si>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</si>
  <si>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</si>
  <si>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</si>
  <si>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</si>
  <si>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</si>
  <si>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</si>
  <si>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</si>
  <si>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</si>
  <si>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</si>
  <si>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</si>
  <si>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</si>
  <si>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</si>
  <si>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</si>
  <si>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</si>
  <si>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</si>
  <si>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</si>
  <si>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</si>
  <si>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</si>
  <si>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</si>
  <si>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</si>
  <si>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</si>
  <si>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</si>
  <si>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</si>
  <si>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</si>
  <si>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</si>
  <si>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</si>
  <si>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</si>
  <si>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</si>
  <si>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</si>
  <si>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</si>
  <si>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</si>
  <si>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</si>
  <si>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</si>
  <si>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</si>
  <si>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</si>
  <si>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</si>
  <si>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</si>
  <si>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</si>
  <si>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</si>
  <si>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</si>
  <si>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</si>
  <si>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</si>
  <si>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</si>
  <si>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</si>
  <si>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</si>
  <si>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</si>
  <si>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</si>
  <si>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</si>
  <si>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</si>
  <si>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</si>
  <si>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</si>
  <si>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</si>
  <si>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</si>
  <si>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</si>
  <si>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</si>
  <si>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</si>
  <si>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</si>
  <si>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</si>
  <si>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</si>
  <si>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</si>
  <si>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</si>
  <si>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</si>
  <si>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</si>
  <si>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</si>
  <si>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</si>
  <si>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</si>
  <si>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</si>
  <si>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</si>
  <si>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</si>
  <si>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</si>
  <si>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</si>
  <si>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</si>
  <si>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</si>
  <si>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</si>
  <si>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</si>
  <si>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</si>
  <si>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</si>
  <si>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</si>
  <si>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</si>
  <si>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</si>
  <si>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</si>
  <si>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</si>
  <si>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</si>
  <si>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</si>
  <si>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</si>
  <si>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</si>
  <si>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</si>
  <si>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</si>
  <si>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</si>
  <si>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</si>
  <si>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</si>
  <si>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</si>
  <si>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</si>
  <si>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</si>
  <si>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</si>
  <si>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</si>
  <si>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</si>
  <si>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</si>
  <si>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</si>
  <si>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</si>
  <si>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</si>
  <si>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</si>
  <si>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</si>
  <si>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</si>
  <si>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</si>
  <si>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</si>
  <si>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</si>
  <si>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</si>
  <si>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</si>
  <si>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</si>
  <si>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</si>
  <si>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</si>
  <si>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</si>
  <si>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</si>
  <si>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</si>
  <si>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</si>
  <si>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</si>
  <si>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</si>
  <si>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</si>
  <si>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</si>
  <si>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</si>
  <si>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</si>
  <si>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</si>
  <si>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</si>
  <si>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</si>
  <si>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</si>
  <si>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</si>
  <si>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</si>
  <si>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</si>
  <si>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</si>
  <si>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</si>
  <si>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</si>
  <si>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</si>
  <si>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</si>
  <si>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</si>
  <si>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</si>
  <si>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</si>
  <si>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</si>
  <si>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</si>
  <si>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</si>
  <si>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</si>
  <si>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</si>
  <si>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</si>
  <si>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</si>
  <si>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</si>
  <si>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</si>
  <si>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</si>
  <si>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</si>
  <si>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</si>
  <si>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</si>
  <si>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</si>
  <si>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</si>
  <si>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</si>
  <si>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</si>
  <si>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</si>
  <si>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</si>
  <si>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</si>
  <si>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</si>
  <si>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</si>
  <si>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</si>
  <si>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</si>
  <si>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</si>
  <si>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</si>
  <si>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</si>
  <si>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</si>
  <si>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</si>
  <si>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</si>
  <si>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</si>
  <si>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</si>
  <si>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</si>
  <si>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</si>
  <si>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</si>
  <si>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</si>
  <si>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</si>
  <si>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</si>
  <si>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</si>
  <si>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</si>
  <si>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</si>
  <si>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</si>
  <si>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</si>
  <si>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</si>
  <si>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</si>
  <si>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</si>
  <si>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</si>
  <si>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</si>
  <si>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</si>
  <si>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</si>
  <si>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</si>
  <si>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</si>
  <si>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</si>
  <si>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</si>
  <si>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</si>
  <si>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</si>
  <si>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</si>
  <si>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</si>
  <si>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</si>
  <si>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</si>
  <si>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</si>
  <si>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</si>
  <si>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</si>
  <si>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</si>
  <si>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</si>
  <si>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</si>
  <si>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</si>
  <si>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</si>
  <si>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</si>
  <si>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</si>
  <si>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</si>
  <si>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</si>
  <si>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</si>
  <si>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</si>
  <si>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</si>
  <si>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</si>
  <si>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</si>
  <si>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</si>
  <si>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</si>
  <si>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</si>
  <si>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</si>
  <si>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</si>
  <si>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</si>
  <si>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</si>
  <si>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</si>
  <si>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</si>
  <si>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</si>
  <si>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</si>
  <si>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</si>
  <si>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</si>
  <si>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</si>
  <si>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</si>
  <si>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</si>
  <si>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</si>
  <si>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</si>
  <si>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</si>
  <si>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</si>
  <si>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</si>
  <si>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</si>
  <si>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</si>
  <si>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</si>
  <si>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</si>
  <si>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</si>
  <si>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</si>
  <si>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</si>
  <si>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</si>
  <si>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</si>
  <si>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</si>
  <si>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</si>
  <si>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</si>
  <si>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</si>
  <si>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</si>
  <si>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</si>
  <si>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</si>
  <si>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</si>
  <si>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</si>
  <si>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</si>
  <si>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</si>
  <si>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</si>
  <si>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</si>
  <si>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</si>
  <si>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</si>
  <si>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</si>
  <si>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</si>
  <si>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</si>
  <si>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</si>
  <si>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</si>
  <si>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</si>
  <si>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</si>
  <si>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</si>
  <si>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</si>
  <si>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</si>
  <si>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</si>
  <si>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</si>
  <si>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</si>
  <si>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</si>
  <si>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</si>
  <si>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</si>
  <si>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</si>
  <si>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</si>
  <si>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</si>
  <si>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</si>
  <si>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</si>
  <si>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</si>
  <si>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</si>
  <si>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</si>
  <si>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</si>
  <si>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</si>
  <si>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</si>
  <si>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</si>
  <si>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</si>
  <si>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</si>
  <si>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</si>
  <si>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</si>
  <si>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</si>
  <si>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</si>
  <si>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</si>
  <si>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</si>
  <si>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</si>
  <si>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</si>
  <si>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</si>
  <si>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</si>
  <si>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</si>
  <si>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</si>
  <si>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</si>
  <si>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</si>
  <si>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</si>
  <si>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</si>
  <si>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</si>
  <si>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</si>
  <si>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</si>
  <si>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</si>
  <si>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</si>
  <si>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</si>
  <si>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</si>
  <si>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</si>
  <si>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</si>
  <si>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</si>
  <si>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</si>
  <si>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</si>
  <si>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</si>
  <si>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</si>
  <si>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</si>
  <si>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</si>
  <si>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</si>
  <si>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</si>
  <si>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</si>
  <si>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</si>
  <si>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</si>
  <si>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</si>
  <si>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</si>
  <si>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</si>
  <si>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</si>
  <si>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</si>
  <si>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</si>
  <si>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</si>
  <si>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</si>
  <si>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</si>
  <si>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</si>
  <si>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</si>
  <si>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</si>
  <si>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</si>
  <si>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</si>
  <si>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</si>
  <si>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</si>
  <si>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</si>
  <si>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</si>
  <si>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</si>
  <si>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</si>
  <si>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</si>
  <si>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</si>
  <si>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</si>
  <si>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</si>
  <si>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</si>
  <si>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</si>
  <si>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</si>
  <si>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</si>
  <si>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</si>
  <si>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</si>
  <si>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</si>
  <si>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</si>
  <si>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</si>
  <si>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</si>
  <si>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</si>
  <si>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</si>
  <si>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</si>
  <si>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</si>
  <si>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</si>
  <si>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</si>
  <si>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</si>
  <si>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</si>
  <si>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</si>
  <si>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</si>
  <si>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</si>
  <si>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</si>
  <si>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</si>
  <si>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</si>
  <si>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</si>
  <si>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</si>
  <si>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</si>
  <si>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</si>
  <si>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</si>
  <si>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</si>
  <si>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</si>
  <si>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</si>
  <si>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</si>
  <si>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</si>
  <si>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</si>
  <si>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</si>
  <si>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</si>
  <si>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</si>
  <si>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</si>
  <si>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</si>
  <si>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</si>
  <si>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</si>
  <si>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</si>
  <si>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</si>
  <si>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</si>
  <si>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</si>
  <si>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</si>
  <si>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</si>
  <si>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</si>
  <si>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</si>
  <si>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</si>
  <si>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</si>
  <si>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</si>
  <si>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</si>
  <si>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</si>
  <si>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</si>
  <si>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</si>
  <si>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</si>
  <si>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</si>
  <si>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</si>
  <si>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</si>
  <si>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</si>
  <si>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</si>
  <si>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</si>
  <si>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</si>
  <si>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</si>
  <si>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</si>
  <si>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</si>
  <si>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</si>
  <si>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</si>
  <si>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</si>
  <si>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</si>
  <si>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</si>
  <si>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</si>
  <si>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</si>
  <si>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</si>
  <si>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</si>
  <si>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</si>
  <si>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</si>
  <si>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</si>
  <si>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</si>
  <si>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</si>
  <si>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</si>
  <si>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</si>
  <si>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</si>
  <si>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</si>
  <si>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</si>
  <si>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</si>
  <si>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</si>
  <si>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</si>
  <si>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</si>
  <si>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</si>
  <si>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</si>
  <si>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</si>
  <si>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</si>
  <si>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</si>
  <si>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</si>
  <si>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</si>
  <si>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</si>
  <si>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</si>
  <si>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</si>
  <si>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</si>
  <si>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</si>
  <si>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</si>
  <si>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</si>
  <si>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</si>
  <si>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</si>
  <si>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</si>
  <si>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</si>
  <si>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</si>
  <si>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</si>
  <si>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</si>
  <si>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</si>
  <si>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</si>
  <si>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</si>
  <si>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</si>
  <si>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</si>
  <si>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</si>
  <si>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</si>
  <si>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</si>
  <si>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</si>
  <si>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</si>
  <si>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</si>
  <si>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</si>
  <si>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</si>
  <si>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</si>
  <si>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</si>
  <si>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</si>
  <si>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</si>
  <si>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</si>
  <si>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</si>
  <si>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</si>
  <si>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</si>
  <si>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</si>
  <si>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</si>
  <si>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</si>
  <si>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</si>
  <si>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</si>
  <si>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</si>
  <si>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</si>
  <si>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</si>
  <si>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</si>
  <si>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</si>
  <si>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</si>
  <si>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</si>
  <si>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</si>
  <si>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</si>
  <si>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</si>
  <si>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</si>
  <si>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</si>
  <si>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</si>
  <si>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</si>
  <si>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</si>
  <si>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</si>
  <si>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</si>
  <si>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</si>
  <si>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</si>
  <si>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</si>
  <si>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</si>
  <si>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</si>
  <si>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</si>
  <si>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</si>
  <si>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</si>
  <si>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</si>
  <si>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</si>
  <si>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</si>
  <si>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</si>
  <si>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</si>
  <si>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</si>
  <si>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</si>
  <si>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</si>
  <si>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</si>
  <si>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</si>
  <si>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</si>
  <si>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</si>
  <si>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</si>
  <si>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</si>
  <si>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</si>
  <si>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</si>
  <si>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</si>
  <si>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</si>
  <si>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</si>
  <si>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</si>
  <si>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</si>
  <si>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</si>
  <si>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</si>
  <si>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</si>
  <si>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</si>
  <si>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</si>
  <si>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</si>
  <si>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</si>
  <si>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</si>
  <si>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</si>
  <si>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</si>
  <si>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</si>
  <si>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</si>
  <si>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</si>
  <si>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</si>
  <si>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</si>
  <si>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</si>
  <si>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</si>
  <si>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</si>
  <si>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</si>
  <si>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</si>
  <si>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</si>
  <si>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</si>
  <si>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</si>
  <si>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</si>
  <si>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</si>
  <si>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</si>
  <si>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</si>
  <si>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</si>
  <si>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</si>
  <si>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</si>
  <si>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</si>
  <si>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</si>
  <si>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</si>
  <si>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</si>
  <si>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</si>
  <si>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</si>
  <si>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</si>
  <si>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</si>
  <si>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</si>
  <si>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</si>
  <si>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</si>
  <si>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</si>
  <si>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</si>
  <si>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</si>
  <si>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</si>
  <si>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</si>
  <si>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</si>
  <si>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</si>
  <si>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</si>
  <si>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</si>
  <si>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</si>
  <si>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</si>
  <si>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</si>
  <si>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</si>
  <si>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</si>
  <si>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</si>
  <si>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</si>
  <si>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</si>
  <si>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</si>
  <si>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</si>
  <si>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</si>
  <si>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</si>
  <si>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</si>
  <si>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</si>
  <si>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</si>
  <si>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</si>
  <si>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</si>
  <si>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</si>
  <si>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</si>
  <si>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</si>
  <si>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</si>
  <si>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</si>
  <si>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</si>
  <si>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</si>
  <si>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</si>
  <si>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</si>
  <si>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</si>
  <si>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</si>
  <si>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</si>
  <si>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</si>
  <si>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</si>
  <si>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</si>
  <si>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</si>
  <si>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</si>
  <si>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</si>
  <si>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</si>
  <si>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</si>
  <si>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</si>
  <si>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</si>
  <si>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</si>
  <si>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</si>
  <si>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</si>
  <si>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</si>
  <si>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</si>
  <si>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</si>
  <si>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</si>
  <si>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</si>
  <si>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</si>
  <si>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</si>
  <si>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</si>
  <si>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</si>
  <si>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</si>
  <si>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</si>
  <si>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</si>
  <si>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</si>
  <si>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</si>
  <si>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</si>
  <si>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</si>
  <si>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</si>
  <si>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</si>
  <si>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</si>
  <si>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</si>
  <si>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</si>
  <si>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</si>
  <si>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</si>
  <si>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</si>
  <si>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</si>
  <si>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</si>
  <si>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</si>
  <si>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</si>
  <si>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</si>
  <si>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</si>
  <si>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</si>
  <si>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</si>
  <si>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</si>
  <si>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</si>
  <si>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</si>
  <si>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</si>
  <si>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</si>
  <si>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</si>
  <si>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</si>
  <si>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</si>
  <si>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</si>
  <si>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</si>
  <si>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</si>
  <si>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</si>
  <si>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</si>
  <si>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</si>
  <si>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</si>
  <si>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</si>
  <si>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</si>
  <si>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</si>
  <si>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</si>
  <si>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</si>
  <si>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</si>
  <si>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</si>
  <si>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</si>
  <si>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</si>
  <si>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</si>
  <si>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</si>
  <si>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</si>
  <si>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</si>
  <si>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</si>
  <si>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</si>
  <si>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</si>
  <si>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</si>
  <si>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</si>
  <si>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</si>
  <si>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</si>
  <si>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</si>
  <si>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</si>
  <si>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</si>
  <si>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</si>
  <si>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</si>
  <si>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</si>
  <si>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</si>
  <si>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</si>
  <si>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</si>
  <si>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</si>
  <si>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</si>
  <si>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</si>
  <si>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</si>
  <si>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</si>
  <si>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</si>
  <si>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</si>
  <si>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</si>
  <si>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</si>
  <si>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</si>
  <si>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</si>
  <si>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</si>
  <si>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</si>
  <si>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</si>
  <si>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</si>
  <si>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</si>
  <si>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</si>
  <si>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</si>
  <si>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</si>
  <si>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</si>
  <si>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</si>
  <si>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</si>
  <si>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</si>
  <si>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</si>
  <si>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</si>
  <si>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</si>
  <si>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</si>
  <si>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</si>
  <si>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</si>
  <si>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</si>
  <si>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</si>
  <si>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</si>
  <si>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</si>
  <si>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</si>
  <si>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</si>
  <si>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</si>
  <si>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</si>
  <si>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</si>
  <si>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</si>
  <si>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</si>
  <si>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</si>
  <si>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</si>
  <si>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</si>
  <si>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</si>
  <si>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</si>
  <si>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</si>
  <si>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</si>
  <si>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</si>
  <si>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</si>
  <si>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</si>
  <si>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</si>
  <si>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</si>
  <si>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</si>
  <si>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</si>
  <si>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</si>
  <si>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</si>
  <si>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</si>
  <si>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</si>
  <si>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</si>
  <si>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</si>
  <si>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</si>
  <si>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</si>
  <si>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</si>
  <si>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</si>
  <si>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</si>
  <si>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</si>
  <si>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</si>
  <si>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</si>
  <si>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</si>
  <si>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</si>
  <si>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</si>
  <si>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</si>
  <si>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</si>
  <si>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</si>
  <si>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</si>
  <si>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</si>
  <si>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</si>
  <si>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</si>
  <si>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</si>
  <si>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</si>
  <si>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</si>
  <si>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</si>
  <si>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</si>
  <si>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</si>
  <si>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</si>
  <si>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</si>
  <si>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</si>
  <si>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</si>
  <si>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</si>
  <si>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</si>
  <si>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</si>
  <si>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</si>
  <si>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</si>
  <si>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</si>
  <si>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</si>
  <si>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</si>
  <si>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</si>
  <si>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</si>
  <si>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</si>
  <si>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</si>
  <si>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</si>
  <si>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</si>
  <si>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</si>
  <si>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</si>
  <si>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</si>
  <si>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</si>
  <si>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</si>
  <si>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</si>
  <si>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</si>
  <si>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</si>
  <si>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</si>
  <si>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</si>
  <si>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</si>
  <si>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</si>
  <si>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</si>
  <si>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</si>
  <si>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</si>
  <si>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</si>
  <si>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</si>
  <si>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</si>
  <si>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</si>
  <si>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</si>
  <si>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</si>
  <si>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</si>
  <si>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</si>
  <si>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</si>
  <si>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</si>
  <si>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</si>
  <si>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</si>
  <si>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</si>
  <si>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</si>
  <si>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</si>
  <si>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</si>
  <si>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</si>
  <si>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</si>
  <si>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</si>
  <si>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</si>
  <si>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</si>
  <si>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</si>
  <si>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</si>
  <si>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</si>
  <si>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</si>
  <si>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</si>
  <si>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</si>
  <si>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</si>
  <si>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</si>
  <si>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</si>
  <si>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</si>
  <si>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</si>
  <si>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</si>
  <si>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</si>
  <si>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</si>
  <si>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</si>
  <si>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</si>
  <si>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</si>
  <si>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</si>
  <si>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</si>
  <si>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</si>
  <si>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</si>
  <si>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</si>
  <si>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</si>
  <si>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</si>
  <si>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</si>
  <si>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</si>
  <si>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</si>
  <si>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</si>
  <si>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</si>
  <si>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</si>
  <si>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</si>
  <si>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</si>
  <si>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</si>
  <si>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</si>
  <si>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</si>
  <si>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</si>
  <si>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</si>
  <si>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</si>
  <si>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</si>
  <si>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</si>
  <si>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</si>
  <si>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</si>
  <si>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</si>
  <si>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</si>
  <si>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</si>
  <si>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</si>
  <si>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</si>
  <si>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</si>
  <si>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</si>
  <si>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</si>
  <si>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</si>
  <si>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</si>
  <si>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</si>
  <si>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</si>
  <si>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</si>
  <si>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</si>
  <si>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</si>
  <si>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</si>
  <si>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</si>
  <si>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</si>
  <si>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</si>
  <si>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</si>
  <si>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</si>
  <si>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</si>
  <si>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</si>
  <si>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</si>
  <si>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</si>
  <si>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</si>
  <si>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</si>
  <si>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</si>
  <si>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</si>
  <si>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</si>
  <si>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</si>
  <si>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</si>
  <si>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</si>
  <si>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</si>
  <si>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</si>
  <si>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</si>
  <si>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</si>
  <si>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</si>
  <si>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</si>
  <si>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</si>
  <si>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</si>
  <si>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</si>
  <si>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</si>
  <si>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</si>
  <si>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</si>
  <si>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</si>
  <si>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</si>
  <si>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</si>
  <si>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</si>
  <si>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</si>
  <si>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</si>
  <si>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</si>
  <si>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</si>
  <si>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</si>
  <si>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</si>
  <si>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</si>
  <si>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</si>
  <si>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</si>
  <si>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</si>
  <si>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</si>
  <si>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</si>
  <si>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</si>
  <si>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</si>
  <si>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</si>
  <si>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</si>
  <si>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</si>
  <si>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</si>
  <si>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</si>
  <si>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</si>
  <si>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</si>
  <si>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</si>
  <si>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</si>
  <si>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</si>
  <si>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</si>
  <si>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</si>
  <si>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</si>
  <si>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</si>
  <si>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</si>
  <si>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</si>
  <si>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</si>
  <si>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</si>
  <si>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</si>
  <si>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</si>
  <si>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</si>
  <si>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</si>
  <si>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</si>
  <si>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</si>
  <si>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</si>
  <si>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</si>
  <si>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</si>
  <si>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</si>
  <si>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</si>
  <si>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</si>
  <si>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</si>
  <si>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</si>
  <si>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</si>
  <si>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</si>
  <si>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</si>
  <si>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</si>
  <si>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</si>
  <si>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</si>
  <si>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</si>
  <si>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</si>
  <si>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</si>
  <si>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</si>
  <si>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</si>
  <si>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</si>
  <si>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</si>
  <si>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</si>
  <si>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</si>
  <si>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</si>
  <si>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</si>
  <si>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</si>
  <si>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</si>
  <si>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</si>
  <si>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</si>
  <si>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</si>
  <si>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</si>
  <si>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</si>
  <si>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</si>
  <si>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</si>
  <si>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</si>
  <si>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</si>
  <si>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</si>
  <si>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</si>
  <si>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</si>
  <si>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</si>
  <si>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</si>
  <si>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</si>
  <si>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</si>
  <si>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</si>
  <si>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</si>
  <si>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</si>
  <si>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</si>
  <si>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</si>
  <si>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</si>
  <si>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</si>
  <si>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</si>
  <si>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</si>
  <si>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</si>
  <si>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</si>
  <si>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</si>
  <si>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</si>
  <si>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</si>
  <si>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</si>
  <si>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</si>
  <si>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</si>
  <si>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</si>
  <si>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</si>
  <si>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</si>
  <si>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</si>
  <si>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</si>
  <si>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</si>
  <si>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</si>
  <si>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</si>
  <si>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</si>
  <si>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</si>
  <si>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</si>
  <si>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</si>
  <si>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</si>
  <si>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</si>
  <si>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</si>
  <si>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</si>
  <si>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</si>
  <si>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</si>
  <si>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</si>
  <si>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</si>
  <si>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</si>
  <si>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</si>
  <si>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</si>
  <si>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</si>
  <si>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</si>
  <si>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</si>
  <si>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</si>
  <si>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</si>
  <si>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</si>
  <si>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</si>
  <si>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</si>
  <si>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</si>
  <si>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</si>
  <si>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</si>
  <si>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</si>
  <si>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</si>
  <si>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</si>
  <si>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</si>
  <si>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</si>
  <si>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</si>
  <si>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</si>
  <si>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</si>
  <si>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</si>
  <si>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</si>
  <si>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</si>
  <si>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</si>
  <si>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</si>
  <si>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</si>
  <si>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</si>
  <si>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</si>
  <si>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</si>
  <si>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</si>
  <si>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</si>
  <si>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</si>
  <si>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</si>
  <si>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</si>
  <si>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</si>
  <si>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</si>
  <si>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</si>
  <si>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</si>
  <si>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</si>
  <si>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</si>
  <si>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</si>
  <si>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</si>
  <si>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</si>
  <si>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</si>
  <si>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</si>
  <si>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</si>
  <si>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</si>
  <si>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</si>
  <si>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</si>
  <si>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</si>
  <si>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</si>
  <si>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</si>
  <si>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</si>
  <si>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</si>
  <si>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</si>
  <si>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</si>
  <si>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</si>
  <si>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</si>
  <si>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</si>
  <si>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</si>
  <si>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</si>
  <si>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</si>
  <si>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</si>
  <si>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</si>
  <si>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</si>
  <si>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</si>
  <si>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</si>
  <si>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</si>
  <si>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</si>
  <si>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</si>
  <si>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</si>
  <si>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</si>
  <si>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</si>
  <si>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</si>
  <si>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</si>
  <si>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</si>
  <si>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</si>
  <si>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</si>
  <si>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</si>
  <si>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</si>
  <si>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</si>
  <si>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</si>
  <si>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</si>
  <si>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</si>
  <si>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</si>
  <si>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</si>
  <si>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</si>
  <si>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</si>
  <si>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</si>
  <si>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</si>
  <si>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</si>
  <si>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</si>
  <si>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</si>
  <si>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</si>
  <si>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</si>
  <si>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</si>
  <si>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</si>
  <si>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</si>
  <si>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</si>
  <si>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</si>
  <si>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</si>
  <si>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</si>
  <si>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</si>
  <si>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</si>
  <si>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</si>
  <si>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</si>
  <si>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</si>
  <si>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</si>
  <si>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</si>
  <si>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</si>
  <si>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</si>
  <si>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</si>
  <si>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</si>
  <si>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</si>
  <si>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</si>
  <si>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</si>
  <si>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</si>
  <si>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</si>
  <si>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</si>
  <si>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</si>
  <si>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</si>
  <si>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</si>
  <si>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</si>
  <si>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</si>
  <si>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</si>
  <si>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</si>
  <si>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</si>
  <si>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</si>
  <si>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</si>
  <si>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</si>
  <si>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</si>
  <si>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</si>
  <si>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</si>
  <si>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</si>
  <si>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</si>
  <si>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</si>
  <si>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</si>
  <si>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</si>
  <si>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</si>
  <si>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</si>
  <si>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</si>
  <si>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</si>
  <si>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</si>
  <si>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</si>
  <si>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</si>
  <si>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</si>
  <si>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</si>
  <si>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</si>
  <si>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</si>
  <si>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</si>
  <si>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</si>
  <si>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</si>
  <si>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</si>
  <si>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</si>
  <si>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</si>
  <si>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</si>
  <si>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</si>
  <si>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</si>
  <si>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</si>
  <si>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</si>
  <si>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</si>
  <si>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</si>
  <si>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</si>
  <si>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</si>
  <si>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</si>
  <si>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</si>
  <si>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</si>
  <si>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</si>
  <si>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</si>
  <si>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</si>
  <si>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</si>
  <si>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</si>
  <si>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</si>
  <si>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</si>
  <si>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</si>
  <si>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</si>
  <si>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</si>
  <si>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</si>
  <si>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</si>
  <si>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</si>
  <si>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</si>
  <si>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</si>
  <si>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</si>
  <si>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</si>
  <si>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</si>
  <si>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</si>
  <si>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</si>
  <si>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</si>
  <si>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</si>
  <si>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</si>
  <si>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</si>
  <si>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</si>
  <si>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</si>
  <si>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</si>
  <si>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</si>
  <si>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</si>
  <si>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</si>
  <si>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</si>
  <si>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</si>
  <si>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</si>
  <si>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</si>
  <si>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</si>
  <si>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</si>
  <si>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</si>
  <si>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</si>
  <si>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</si>
  <si>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</si>
  <si>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</si>
  <si>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</si>
  <si>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</si>
  <si>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</si>
  <si>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</si>
  <si>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</si>
  <si>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</si>
  <si>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</si>
  <si>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</si>
  <si>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</si>
  <si>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</si>
  <si>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</si>
  <si>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</si>
  <si>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</si>
  <si>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</si>
  <si>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</si>
  <si>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</si>
  <si>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</si>
  <si>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</si>
  <si>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</si>
  <si>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</si>
  <si>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</si>
  <si>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</si>
  <si>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</si>
  <si>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</si>
  <si>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</si>
  <si>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</si>
  <si>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</si>
  <si>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</si>
  <si>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</si>
  <si>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</si>
  <si>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</si>
  <si>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</si>
  <si>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</si>
  <si>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</si>
  <si>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</si>
  <si>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</si>
  <si>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</si>
  <si>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</si>
  <si>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</si>
  <si>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</si>
  <si>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</si>
  <si>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</si>
  <si>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</si>
  <si>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</si>
  <si>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</si>
  <si>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</si>
  <si>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</si>
  <si>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</si>
  <si>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</si>
  <si>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</si>
  <si>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</si>
  <si>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</si>
  <si>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</si>
  <si>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</si>
  <si>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</si>
  <si>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</si>
  <si>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</si>
  <si>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</si>
  <si>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</si>
  <si>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</si>
  <si>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</si>
  <si>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</si>
  <si>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</si>
  <si>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</si>
  <si>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</si>
  <si>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</si>
  <si>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</si>
  <si>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</si>
  <si>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</si>
  <si>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</si>
  <si>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</si>
  <si>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</si>
  <si>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</si>
  <si>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</si>
  <si>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</si>
  <si>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</si>
  <si>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</si>
  <si>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</si>
  <si>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</si>
  <si>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</si>
  <si>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</si>
  <si>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</si>
  <si>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</si>
  <si>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</si>
  <si>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</si>
  <si>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</si>
  <si>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</si>
  <si>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</si>
  <si>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</si>
  <si>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</si>
  <si>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</si>
  <si>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</si>
  <si>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</si>
  <si>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</si>
  <si>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</si>
  <si>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</si>
  <si>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</si>
  <si>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</si>
  <si>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</si>
  <si>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</si>
  <si>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</si>
  <si>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</si>
  <si>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</si>
  <si>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</si>
  <si>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</si>
  <si>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</si>
  <si>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</si>
  <si>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</si>
  <si>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</si>
  <si>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</si>
  <si>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</si>
  <si>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</si>
  <si>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</si>
  <si>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</si>
  <si>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</si>
  <si>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</si>
  <si>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</si>
  <si>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</si>
  <si>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</si>
  <si>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</si>
  <si>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</si>
  <si>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</si>
  <si>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</si>
  <si>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</si>
  <si>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</si>
  <si>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</si>
  <si>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</si>
  <si>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</si>
  <si>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</si>
  <si>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</si>
  <si>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</si>
  <si>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</si>
  <si>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</si>
  <si>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</si>
  <si>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</si>
  <si>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</si>
  <si>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</si>
  <si>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</si>
  <si>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</si>
  <si>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</si>
  <si>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</si>
  <si>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</si>
  <si>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</si>
  <si>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</si>
  <si>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</si>
  <si>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</si>
  <si>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</si>
  <si>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</si>
  <si>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</si>
  <si>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</si>
  <si>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</si>
  <si>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</si>
  <si>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</si>
  <si>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</si>
  <si>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</si>
  <si>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</si>
  <si>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</si>
  <si>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</si>
  <si>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</si>
  <si>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</si>
  <si>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</si>
  <si>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</si>
  <si>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</si>
  <si>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</si>
  <si>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</si>
  <si>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</si>
  <si>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</si>
  <si>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</si>
  <si>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</si>
  <si>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</si>
  <si>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</si>
  <si>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</si>
  <si>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</si>
  <si>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</si>
  <si>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</si>
  <si>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</si>
  <si>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</si>
  <si>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</si>
  <si>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</si>
  <si>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</si>
  <si>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</si>
  <si>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</si>
  <si>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</si>
  <si>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</si>
  <si>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</si>
  <si>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</si>
  <si>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</si>
  <si>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</si>
  <si>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</si>
  <si>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</si>
  <si>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</si>
  <si>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</si>
  <si>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</si>
  <si>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</si>
  <si>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</si>
  <si>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</si>
  <si>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</si>
  <si>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</si>
  <si>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</si>
  <si>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</si>
  <si>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</si>
  <si>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</si>
  <si>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</si>
  <si>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</si>
  <si>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</si>
  <si>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</si>
  <si>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</si>
  <si>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</si>
  <si>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</si>
  <si>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</si>
  <si>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</si>
  <si>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</si>
  <si>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</si>
  <si>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</si>
  <si>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</si>
  <si>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</si>
  <si>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</si>
  <si>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</si>
  <si>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</si>
  <si>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</si>
  <si>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</si>
  <si>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</si>
  <si>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</si>
  <si>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</si>
  <si>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</si>
  <si>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</si>
  <si>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</si>
  <si>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</si>
  <si>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</si>
  <si>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</si>
  <si>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</si>
  <si>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</si>
  <si>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</si>
  <si>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</si>
  <si>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</si>
  <si>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</si>
  <si>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</si>
  <si>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</si>
  <si>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</si>
  <si>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</si>
  <si>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</si>
  <si>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</si>
  <si>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</si>
  <si>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</si>
  <si>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</si>
  <si>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</si>
  <si>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</si>
  <si>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</si>
  <si>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</si>
  <si>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</si>
  <si>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</si>
  <si>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</si>
  <si>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</si>
  <si>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</si>
  <si>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</si>
  <si>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</si>
  <si>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</si>
  <si>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</si>
  <si>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</si>
  <si>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</si>
  <si>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</si>
  <si>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</si>
  <si>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</si>
  <si>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</si>
  <si>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</si>
  <si>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</si>
  <si>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</si>
  <si>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</si>
  <si>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</si>
  <si>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</si>
  <si>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</si>
  <si>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</si>
  <si>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</si>
  <si>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</si>
  <si>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</si>
  <si>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</si>
  <si>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</si>
  <si>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</si>
  <si>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</si>
  <si>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</si>
  <si>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</si>
  <si>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</si>
  <si>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</si>
  <si>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</si>
  <si>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</si>
  <si>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</si>
  <si>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</si>
  <si>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</si>
  <si>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</si>
  <si>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</si>
  <si>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</si>
  <si>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</si>
  <si>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</si>
  <si>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</si>
  <si>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</si>
  <si>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</si>
  <si>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</si>
  <si>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</si>
  <si>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</si>
  <si>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</si>
  <si>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</si>
  <si>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</si>
  <si>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</si>
  <si>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</si>
  <si>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</si>
  <si>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</si>
  <si>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</si>
  <si>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</si>
  <si>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</si>
  <si>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</si>
  <si>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</si>
  <si>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</si>
  <si>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</si>
  <si>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</si>
  <si>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</si>
  <si>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</si>
  <si>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</si>
  <si>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</si>
  <si>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</si>
  <si>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</si>
  <si>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</si>
  <si>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</si>
  <si>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</si>
  <si>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</si>
  <si>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</si>
  <si>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</si>
  <si>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</si>
  <si>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</si>
  <si>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</si>
  <si>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</si>
  <si>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</si>
  <si>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</si>
  <si>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</si>
  <si>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</si>
  <si>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</si>
  <si>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</si>
  <si>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</si>
  <si>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</si>
  <si>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</si>
  <si>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</si>
  <si>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</si>
  <si>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</si>
  <si>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</si>
  <si>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</si>
  <si>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</si>
  <si>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</si>
  <si>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</si>
  <si>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</si>
  <si>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</si>
  <si>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</si>
  <si>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</si>
  <si>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</si>
  <si>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</si>
  <si>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</si>
  <si>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</si>
  <si>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</si>
  <si>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</si>
  <si>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</si>
  <si>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</si>
  <si>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</si>
  <si>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</si>
  <si>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</si>
  <si>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</si>
  <si>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</si>
  <si>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</si>
  <si>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</si>
  <si>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</si>
  <si>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</si>
  <si>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</si>
  <si>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</si>
  <si>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</si>
  <si>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</si>
  <si>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</si>
  <si>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</si>
  <si>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</si>
  <si>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</si>
  <si>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</si>
  <si>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</si>
  <si>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</si>
  <si>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</si>
  <si>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</si>
  <si>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</si>
  <si>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</si>
  <si>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</si>
  <si>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</si>
  <si>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</si>
  <si>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</si>
  <si>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</si>
  <si>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</si>
  <si>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</si>
  <si>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</si>
  <si>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</si>
  <si>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</si>
  <si>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</si>
  <si>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</si>
  <si>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</si>
  <si>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</si>
  <si>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</si>
  <si>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</si>
  <si>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</si>
  <si>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</si>
  <si>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</si>
  <si>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</si>
  <si>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</si>
  <si>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</si>
  <si>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</si>
  <si>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</si>
  <si>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</si>
  <si>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</si>
  <si>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</si>
  <si>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</si>
  <si>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</si>
  <si>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</si>
  <si>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</si>
  <si>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</si>
  <si>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</si>
  <si>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</si>
  <si>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</si>
  <si>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</si>
  <si>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</si>
  <si>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</si>
  <si>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</si>
  <si>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</si>
  <si>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</si>
  <si>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</si>
  <si>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</si>
  <si>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</si>
  <si>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</si>
  <si>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</si>
  <si>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</si>
  <si>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</si>
  <si>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</si>
  <si>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</si>
  <si>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</si>
  <si>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</si>
  <si>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</si>
  <si>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</si>
  <si>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</si>
  <si>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</si>
  <si>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</si>
  <si>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</si>
  <si>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</si>
  <si>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</si>
  <si>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</si>
  <si>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</si>
  <si>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</si>
  <si>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</si>
  <si>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</si>
  <si>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</si>
  <si>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</si>
  <si>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</si>
  <si>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</si>
  <si>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</si>
  <si>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</si>
  <si>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</si>
  <si>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</si>
  <si>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</si>
  <si>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</si>
  <si>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</si>
  <si>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</si>
  <si>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</si>
  <si>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</si>
  <si>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</si>
  <si>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</si>
  <si>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</si>
  <si>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</si>
  <si>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</si>
  <si>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</si>
  <si>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</si>
  <si>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</si>
  <si>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</si>
  <si>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</si>
  <si>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</si>
  <si>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</si>
  <si>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</si>
  <si>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</si>
  <si>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</si>
  <si>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</si>
  <si>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</si>
  <si>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</si>
  <si>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</si>
  <si>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</si>
  <si>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</si>
  <si>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</si>
  <si>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</si>
  <si>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</si>
  <si>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</si>
  <si>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</si>
  <si>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</si>
  <si>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</si>
  <si>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</si>
  <si>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</si>
  <si>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</si>
  <si>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</si>
  <si>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</si>
  <si>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</si>
  <si>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</si>
  <si>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</si>
  <si>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</si>
  <si>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</si>
  <si>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</si>
  <si>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</si>
  <si>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</si>
  <si>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</si>
  <si>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</si>
  <si>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</si>
  <si>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</si>
  <si>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</si>
  <si>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</si>
  <si>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</si>
  <si>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</si>
  <si>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</si>
  <si>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</si>
  <si>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</si>
  <si>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</si>
  <si>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</si>
  <si>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</si>
  <si>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</si>
  <si>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</si>
  <si>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</si>
  <si>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</si>
  <si>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</si>
  <si>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</si>
  <si>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</si>
  <si>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</si>
  <si>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</si>
  <si>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</si>
  <si>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</si>
  <si>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</si>
  <si>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</si>
  <si>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</si>
  <si>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</si>
  <si>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</si>
  <si>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</si>
  <si>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</si>
  <si>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</si>
  <si>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</si>
  <si>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</si>
  <si>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</si>
  <si>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</si>
  <si>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</si>
  <si>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</si>
  <si>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</si>
  <si>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</si>
  <si>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</si>
  <si>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</si>
  <si>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</si>
  <si>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</si>
  <si>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</si>
  <si>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</si>
  <si>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</si>
  <si>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</si>
  <si>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</si>
  <si>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</si>
  <si>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</si>
  <si>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</si>
  <si>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</si>
  <si>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</si>
  <si>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</si>
  <si>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</si>
  <si>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</si>
  <si>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</si>
  <si>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</si>
  <si>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</si>
  <si>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</si>
  <si>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</si>
  <si>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</si>
  <si>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</si>
  <si>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</si>
  <si>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</si>
  <si>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</si>
  <si>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</si>
  <si>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</si>
  <si>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</si>
  <si>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</si>
  <si>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</si>
  <si>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</si>
  <si>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</si>
  <si>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</si>
  <si>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</si>
  <si>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</si>
  <si>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</si>
  <si>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</si>
  <si>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</si>
  <si>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</si>
  <si>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</si>
  <si>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</si>
  <si>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</si>
  <si>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</si>
  <si>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</si>
  <si>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</si>
  <si>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</si>
  <si>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</si>
  <si>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</si>
  <si>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</si>
  <si>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</si>
  <si>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</si>
  <si>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</si>
  <si>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</si>
  <si>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</si>
  <si>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</si>
  <si>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</si>
  <si>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</si>
  <si>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</si>
  <si>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</si>
  <si>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</si>
  <si>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</si>
  <si>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</si>
  <si>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</si>
  <si>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</si>
  <si>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</si>
  <si>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</si>
  <si>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</si>
  <si>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</si>
  <si>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</si>
  <si>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</si>
  <si>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</si>
  <si>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</si>
  <si>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</si>
  <si>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</si>
  <si>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</si>
  <si>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</si>
  <si>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</si>
  <si>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</si>
  <si>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</si>
  <si>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</si>
  <si>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</si>
  <si>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</si>
  <si>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</si>
  <si>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</si>
  <si>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</si>
  <si>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</si>
  <si>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</si>
  <si>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</si>
  <si>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</si>
  <si>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</si>
  <si>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</si>
  <si>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</si>
  <si>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</si>
  <si>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</si>
  <si>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</si>
  <si>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</si>
  <si>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</si>
  <si>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</si>
  <si>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</si>
  <si>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</si>
  <si>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</si>
  <si>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</si>
  <si>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</si>
  <si>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</si>
  <si>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</si>
  <si>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</si>
  <si>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</si>
  <si>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</si>
  <si>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</si>
  <si>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</si>
  <si>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</si>
  <si>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</si>
  <si>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</si>
  <si>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</si>
  <si>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</si>
  <si>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</si>
  <si>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</si>
  <si>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</si>
  <si>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</si>
  <si>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</si>
  <si>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</si>
  <si>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</si>
  <si>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</si>
  <si>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</si>
  <si>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</si>
  <si>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</si>
  <si>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</si>
  <si>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</si>
  <si>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</si>
  <si>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</si>
  <si>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</si>
  <si>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</si>
  <si>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</si>
  <si>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</si>
  <si>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</si>
  <si>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</si>
  <si>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</si>
  <si>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</si>
  <si>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</si>
  <si>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</si>
  <si>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</si>
  <si>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</si>
  <si>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</si>
  <si>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</si>
  <si>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</si>
  <si>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</si>
  <si>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</si>
  <si>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</si>
  <si>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</si>
  <si>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</si>
  <si>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</si>
  <si>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</si>
  <si>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</si>
  <si>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</si>
  <si>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</si>
  <si>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</si>
  <si>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</si>
  <si>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</si>
  <si>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</si>
  <si>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</si>
  <si>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</si>
  <si>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</si>
  <si>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</si>
  <si>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</si>
  <si>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</si>
  <si>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</si>
  <si>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</si>
  <si>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</si>
  <si>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</si>
  <si>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</si>
  <si>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</si>
  <si>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</si>
  <si>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</si>
  <si>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</si>
  <si>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</si>
  <si>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</si>
  <si>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</si>
  <si>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</si>
  <si>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</si>
  <si>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</si>
  <si>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</si>
  <si>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</si>
  <si>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</si>
  <si>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</si>
  <si>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</si>
  <si>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</si>
  <si>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</si>
  <si>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</si>
  <si>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</si>
  <si>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</si>
  <si>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</si>
  <si>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</si>
  <si>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</si>
  <si>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</si>
  <si>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</si>
  <si>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</si>
  <si>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</si>
  <si>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</si>
  <si>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</si>
  <si>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</si>
  <si>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</si>
  <si>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</si>
  <si>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</si>
  <si>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</si>
  <si>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</si>
  <si>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</si>
  <si>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</si>
  <si>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</si>
  <si>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</si>
  <si>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</si>
  <si>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</si>
  <si>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</si>
  <si>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</si>
  <si>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</si>
  <si>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</si>
  <si>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</si>
  <si>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</si>
  <si>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</si>
  <si>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</si>
  <si>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</si>
  <si>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</si>
  <si>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</si>
  <si>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</si>
  <si>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</si>
  <si>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</si>
  <si>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</si>
  <si>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</si>
  <si>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</si>
  <si>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</si>
  <si>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</si>
  <si>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</si>
  <si>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</si>
  <si>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</si>
  <si>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</si>
  <si>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</si>
  <si>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</si>
  <si>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</si>
  <si>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</si>
  <si>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</si>
  <si>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</si>
  <si>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</si>
  <si>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</si>
  <si>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</si>
  <si>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</si>
  <si>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</si>
  <si>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</si>
  <si>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</si>
  <si>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</si>
  <si>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</si>
  <si>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</si>
  <si>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</si>
  <si>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</si>
  <si>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</si>
  <si>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</si>
  <si>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</si>
  <si>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</si>
  <si>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</si>
  <si>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</si>
  <si>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</si>
  <si>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</si>
  <si>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</si>
  <si>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</si>
  <si>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</si>
  <si>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</si>
  <si>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</si>
  <si>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</si>
  <si>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</si>
  <si>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</si>
  <si>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</si>
  <si>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</si>
  <si>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</si>
  <si>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</si>
  <si>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</si>
  <si>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</si>
  <si>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</si>
  <si>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</si>
  <si>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</si>
  <si>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</si>
  <si>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</si>
  <si>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</si>
  <si>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</si>
  <si>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</si>
  <si>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</si>
  <si>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</si>
  <si>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</si>
  <si>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</si>
  <si>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</si>
  <si>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</si>
  <si>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</si>
  <si>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</si>
  <si>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</si>
  <si>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</si>
  <si>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</si>
  <si>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</si>
  <si>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</si>
  <si>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</si>
  <si>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</si>
  <si>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</si>
  <si>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</si>
  <si>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</si>
  <si>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</si>
  <si>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</si>
  <si>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</si>
  <si>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</si>
  <si>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</si>
  <si>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</si>
  <si>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</si>
  <si>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</si>
  <si>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</si>
  <si>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</si>
  <si>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</si>
  <si>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</si>
  <si>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</si>
  <si>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</si>
  <si>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</si>
  <si>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</si>
  <si>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</si>
  <si>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</si>
  <si>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</si>
  <si>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</si>
  <si>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</si>
  <si>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</si>
  <si>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</si>
  <si>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</si>
  <si>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</si>
  <si>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</si>
  <si>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</si>
  <si>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</si>
  <si>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</si>
  <si>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</si>
  <si>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</si>
  <si>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</si>
  <si>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</si>
  <si>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</si>
  <si>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</si>
  <si>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</si>
  <si>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</si>
  <si>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</si>
  <si>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</si>
  <si>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</si>
  <si>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</si>
  <si>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</si>
  <si>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</si>
  <si>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</si>
  <si>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</si>
  <si>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</si>
  <si>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</si>
  <si>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</si>
  <si>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</si>
  <si>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</si>
  <si>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</si>
  <si>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</si>
  <si>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</si>
  <si>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</si>
  <si>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</si>
  <si>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</si>
  <si>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</si>
  <si>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</si>
  <si>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</si>
  <si>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</si>
  <si>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</si>
  <si>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</si>
  <si>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</si>
  <si>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</si>
  <si>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</si>
  <si>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</si>
  <si>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</si>
  <si>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</si>
  <si>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</si>
  <si>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</si>
  <si>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</si>
  <si>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</si>
  <si>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</si>
  <si>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</si>
  <si>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</si>
  <si>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</si>
  <si>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</si>
  <si>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</si>
  <si>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</si>
  <si>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</si>
  <si>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</si>
  <si>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</si>
  <si>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</si>
  <si>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</si>
  <si>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</si>
  <si>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</si>
  <si>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</si>
  <si>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</si>
  <si>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</si>
  <si>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</si>
  <si>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</si>
  <si>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</si>
  <si>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</si>
  <si>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</si>
  <si>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</si>
  <si>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</si>
  <si>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</si>
  <si>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</si>
  <si>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</si>
  <si>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</si>
  <si>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</si>
  <si>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</si>
  <si>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</si>
  <si>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</si>
  <si>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</si>
  <si>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</si>
  <si>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</si>
  <si>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</si>
  <si>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</si>
  <si>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</si>
  <si>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</si>
  <si>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</si>
  <si>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</si>
  <si>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</si>
  <si>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</si>
  <si>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</si>
  <si>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</si>
  <si>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</si>
  <si>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</si>
  <si>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</si>
  <si>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</si>
  <si>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</si>
  <si>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</si>
  <si>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</si>
  <si>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</si>
  <si>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</si>
  <si>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</si>
  <si>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</si>
  <si>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</si>
  <si>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</si>
  <si>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</si>
  <si>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</si>
  <si>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</si>
  <si>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</si>
  <si>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</si>
  <si>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</si>
  <si>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</si>
  <si>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</si>
  <si>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</si>
  <si>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</si>
  <si>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</si>
  <si>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</si>
  <si>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</si>
  <si>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</si>
  <si>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</si>
  <si>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</si>
  <si>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</si>
  <si>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</si>
  <si>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</si>
  <si>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</si>
  <si>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</si>
  <si>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</si>
  <si>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</si>
  <si>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</si>
  <si>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</si>
  <si>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</si>
  <si>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</si>
  <si>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</si>
  <si>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</si>
  <si>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</si>
  <si>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</si>
  <si>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</si>
  <si>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</si>
  <si>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</si>
  <si>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</si>
  <si>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</si>
  <si>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</si>
  <si>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</si>
  <si>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</si>
  <si>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</si>
  <si>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</si>
  <si>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</si>
  <si>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</si>
  <si>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</si>
  <si>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</si>
  <si>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</si>
  <si>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</si>
  <si>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</si>
  <si>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</si>
  <si>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</si>
  <si>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</si>
  <si>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</si>
  <si>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</si>
  <si>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</si>
  <si>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</si>
  <si>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</si>
  <si>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</si>
  <si>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</si>
  <si>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</si>
  <si>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</si>
  <si>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</si>
  <si>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</si>
  <si>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</si>
  <si>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</si>
  <si>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</si>
  <si>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</si>
  <si>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</si>
  <si>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</si>
  <si>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</si>
  <si>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</si>
  <si>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</si>
  <si>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</si>
  <si>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</si>
  <si>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</si>
  <si>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</si>
  <si>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</si>
  <si>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</si>
  <si>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</si>
  <si>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</si>
  <si>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</si>
  <si>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</si>
  <si>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</si>
  <si>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</si>
  <si>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</si>
  <si>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</si>
  <si>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</si>
  <si>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</si>
  <si>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</si>
  <si>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</si>
  <si>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</si>
  <si>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</si>
  <si>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</si>
  <si>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</si>
  <si>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</si>
  <si>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</si>
  <si>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</si>
  <si>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</si>
  <si>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</si>
  <si>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</si>
  <si>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</si>
  <si>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</si>
  <si>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</si>
  <si>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</si>
  <si>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</si>
  <si>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</si>
  <si>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</si>
  <si>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</si>
  <si>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</si>
  <si>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</si>
  <si>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</si>
  <si>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</si>
  <si>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</si>
  <si>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</si>
  <si>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</si>
  <si>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</si>
  <si>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</si>
  <si>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</si>
  <si>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</si>
  <si>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</si>
  <si>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</si>
  <si>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</si>
  <si>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</si>
  <si>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</si>
  <si>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</si>
  <si>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</si>
  <si>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</si>
  <si>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</si>
  <si>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</si>
  <si>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</si>
  <si>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</si>
  <si>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</si>
  <si>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</si>
  <si>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</si>
  <si>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</si>
  <si>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</si>
  <si>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</si>
  <si>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</si>
  <si>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</si>
  <si>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</si>
  <si>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</si>
  <si>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</si>
  <si>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</si>
  <si>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</si>
  <si>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</si>
  <si>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</si>
  <si>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</si>
  <si>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</si>
  <si>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</si>
  <si>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</si>
  <si>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</si>
  <si>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</si>
  <si>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</si>
  <si>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</si>
  <si>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</si>
  <si>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</si>
  <si>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</si>
  <si>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</si>
  <si>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</si>
  <si>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</si>
  <si>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</si>
  <si>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</si>
  <si>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</si>
  <si>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</si>
  <si>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</si>
  <si>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</si>
  <si>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</si>
  <si>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</si>
  <si>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</si>
  <si>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</si>
  <si>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</si>
  <si>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</si>
  <si>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</si>
  <si>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</si>
  <si>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</si>
  <si>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</si>
  <si>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</si>
  <si>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</si>
  <si>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</si>
  <si>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</si>
  <si>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</si>
  <si>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</si>
  <si>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</si>
  <si>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</si>
  <si>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</si>
  <si>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</si>
  <si>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</si>
  <si>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</si>
  <si>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</si>
  <si>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</si>
  <si>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</si>
  <si>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</si>
  <si>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</si>
  <si>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</si>
  <si>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</si>
  <si>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</si>
  <si>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</si>
  <si>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</si>
  <si>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</si>
  <si>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</si>
  <si>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</si>
  <si>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</si>
  <si>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</si>
  <si>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</si>
  <si>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</si>
  <si>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</si>
  <si>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</si>
  <si>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</si>
  <si>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</si>
  <si>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</si>
  <si>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</si>
  <si>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</si>
  <si>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</si>
  <si>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</si>
  <si>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</si>
  <si>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</si>
  <si>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</si>
  <si>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</si>
  <si>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</si>
  <si>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</si>
  <si>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</si>
  <si>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</si>
  <si>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</si>
  <si>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</si>
  <si>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</si>
  <si>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</si>
  <si>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</si>
  <si>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</si>
  <si>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</si>
  <si>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</si>
  <si>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</si>
  <si>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</si>
  <si>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</si>
  <si>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</si>
  <si>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</si>
  <si>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</si>
  <si>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</si>
  <si>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</si>
  <si>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</si>
  <si>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</si>
  <si>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</si>
  <si>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</si>
  <si>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</si>
  <si>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</si>
  <si>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</si>
  <si>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</si>
  <si>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</si>
  <si>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</si>
  <si>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</si>
  <si>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</si>
  <si>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</si>
  <si>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</si>
  <si>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</si>
  <si>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</si>
  <si>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</si>
  <si>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</si>
  <si>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</si>
  <si>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</si>
  <si>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</si>
  <si>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</si>
  <si>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</si>
  <si>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</si>
  <si>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</si>
  <si>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</si>
  <si>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</si>
  <si>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</si>
  <si>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</si>
  <si>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</si>
  <si>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</si>
  <si>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</si>
  <si>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</si>
  <si>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</si>
  <si>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</si>
  <si>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</si>
  <si>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</si>
  <si>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</si>
  <si>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</si>
  <si>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</si>
  <si>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</si>
  <si>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</si>
  <si>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</si>
  <si>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</si>
  <si>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</si>
  <si>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</si>
  <si>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</si>
  <si>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</si>
  <si>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</si>
  <si>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</si>
  <si>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</si>
  <si>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</si>
  <si>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</si>
  <si>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</si>
  <si>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</si>
  <si>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</si>
  <si>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</si>
  <si>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</si>
  <si>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</si>
  <si>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</si>
  <si>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</si>
  <si>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</si>
  <si>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</si>
  <si>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</si>
  <si>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</si>
  <si>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</si>
  <si>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</si>
  <si>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</si>
  <si>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</si>
  <si>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</si>
  <si>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</si>
  <si>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</si>
  <si>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</si>
  <si>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</si>
  <si>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</si>
  <si>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</si>
  <si>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</si>
  <si>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</si>
  <si>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</si>
  <si>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</si>
  <si>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</si>
  <si>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</si>
  <si>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</si>
  <si>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</si>
  <si>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</si>
  <si>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</si>
  <si>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</si>
  <si>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</si>
  <si>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</si>
  <si>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</si>
  <si>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</si>
  <si>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</si>
  <si>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</si>
  <si>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</si>
  <si>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</si>
  <si>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</si>
  <si>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</si>
  <si>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</si>
  <si>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</si>
  <si>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</si>
  <si>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</si>
  <si>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</si>
  <si>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</si>
  <si>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</si>
  <si>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</si>
  <si>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</si>
  <si>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</si>
  <si>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</si>
  <si>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</si>
  <si>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</si>
  <si>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</si>
  <si>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</si>
  <si>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</si>
  <si>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</si>
  <si>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</si>
  <si>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</si>
  <si>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</si>
  <si>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</si>
  <si>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</si>
  <si>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</si>
  <si>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</si>
  <si>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</si>
  <si>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</si>
  <si>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</si>
  <si>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</si>
  <si>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</si>
  <si>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</si>
  <si>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</si>
  <si>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</si>
  <si>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</si>
  <si>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</si>
  <si>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</si>
  <si>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</si>
  <si>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</si>
  <si>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</si>
  <si>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</si>
  <si>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</si>
  <si>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</si>
  <si>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</si>
  <si>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</si>
  <si>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</si>
  <si>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</si>
  <si>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</si>
  <si>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</si>
  <si>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</si>
  <si>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</si>
  <si>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</si>
  <si>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</si>
  <si>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</si>
  <si>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</si>
  <si>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</si>
  <si>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</si>
  <si>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</si>
  <si>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</si>
  <si>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</si>
  <si>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</si>
  <si>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</si>
  <si>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</si>
  <si>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</si>
  <si>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</si>
  <si>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</si>
  <si>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</si>
  <si>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</si>
  <si>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</si>
  <si>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</si>
  <si>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</si>
  <si>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</si>
  <si>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</si>
  <si>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</si>
  <si>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</si>
  <si>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</si>
  <si>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</si>
  <si>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</si>
  <si>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</si>
  <si>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</si>
  <si>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</si>
  <si>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</si>
  <si>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</si>
  <si>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</si>
  <si>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</si>
  <si>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</si>
  <si>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</si>
  <si>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</si>
  <si>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</si>
  <si>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</si>
  <si>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</si>
  <si>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</si>
  <si>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</si>
  <si>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</si>
  <si>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</si>
  <si>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</si>
  <si>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</si>
  <si>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</si>
  <si>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</si>
  <si>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</si>
  <si>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</si>
  <si>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</si>
  <si>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</si>
  <si>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</si>
  <si>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</si>
  <si>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</si>
  <si>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</si>
  <si>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</si>
  <si>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</si>
  <si>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</si>
  <si>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</si>
  <si>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</si>
  <si>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</si>
  <si>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</si>
  <si>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</si>
  <si>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</si>
  <si>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</si>
  <si>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</si>
  <si>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</si>
  <si>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</si>
  <si>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</si>
  <si>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</si>
  <si>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</si>
  <si>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</si>
  <si>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</si>
  <si>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</si>
  <si>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</si>
  <si>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</si>
  <si>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</si>
  <si>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</si>
  <si>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</si>
  <si>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</si>
  <si>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</si>
  <si>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</si>
  <si>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</si>
  <si>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</si>
  <si>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</si>
  <si>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</si>
  <si>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</si>
  <si>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</si>
  <si>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</si>
  <si>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</si>
  <si>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</si>
  <si>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</si>
  <si>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</si>
  <si>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</si>
  <si>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</si>
  <si>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</si>
  <si>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</si>
  <si>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</si>
  <si>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</si>
  <si>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</si>
  <si>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</si>
  <si>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</si>
  <si>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</si>
  <si>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</si>
  <si>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</si>
  <si>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</si>
  <si>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</si>
  <si>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</si>
  <si>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</si>
  <si>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</si>
  <si>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</si>
  <si>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</si>
  <si>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</si>
  <si>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</si>
  <si>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</si>
  <si>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</si>
  <si>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</si>
  <si>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</si>
  <si>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</si>
  <si>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</si>
  <si>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</si>
  <si>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</si>
  <si>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</si>
  <si>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</si>
  <si>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</si>
  <si>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</si>
  <si>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</si>
  <si>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</si>
  <si>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</si>
  <si>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</si>
  <si>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</si>
  <si>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</si>
  <si>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</si>
  <si>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</si>
  <si>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</si>
  <si>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</si>
  <si>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</si>
  <si>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</si>
  <si>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</si>
  <si>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</si>
  <si>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</si>
  <si>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</si>
  <si>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</si>
  <si>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</si>
  <si>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</si>
  <si>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</si>
  <si>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</si>
  <si>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</si>
  <si>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</si>
  <si>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</si>
  <si>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</si>
  <si>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</si>
  <si>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</si>
  <si>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</si>
  <si>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</si>
  <si>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</si>
  <si>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</si>
  <si>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</si>
  <si>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</si>
  <si>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</si>
  <si>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</si>
  <si>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</si>
  <si>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</si>
  <si>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</si>
  <si>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</si>
  <si>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</si>
  <si>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</si>
  <si>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</si>
  <si>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</si>
  <si>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</si>
  <si>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</si>
  <si>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</si>
  <si>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</si>
  <si>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</si>
  <si>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</si>
  <si>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</si>
  <si>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</si>
  <si>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</si>
  <si>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</si>
  <si>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</si>
  <si>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</si>
  <si>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</si>
  <si>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</si>
  <si>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</si>
  <si>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</si>
  <si>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</si>
  <si>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</si>
  <si>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</si>
  <si>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</si>
  <si>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</si>
  <si>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</si>
  <si>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</si>
  <si>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</si>
  <si>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</si>
  <si>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</si>
  <si>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</si>
  <si>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</si>
  <si>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</si>
  <si>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</si>
  <si>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</si>
  <si>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</si>
  <si>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</si>
  <si>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</si>
  <si>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</si>
  <si>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</si>
  <si>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</si>
  <si>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</si>
  <si>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</si>
  <si>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</si>
  <si>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</si>
  <si>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</si>
  <si>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</si>
  <si>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</si>
  <si>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</si>
  <si>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</si>
  <si>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</si>
  <si>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</si>
  <si>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</si>
  <si>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</si>
  <si>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</si>
  <si>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</si>
  <si>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</si>
  <si>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</si>
  <si>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</si>
  <si>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</si>
  <si>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</si>
  <si>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</si>
  <si>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</si>
  <si>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</si>
  <si>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</si>
  <si>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</si>
  <si>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</si>
  <si>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</si>
  <si>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</si>
  <si>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</si>
  <si>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</si>
  <si>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</si>
  <si>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</si>
  <si>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</si>
  <si>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</si>
  <si>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</si>
  <si>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</si>
  <si>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</si>
  <si>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</si>
  <si>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</si>
  <si>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</si>
  <si>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</si>
  <si>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</si>
  <si>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</si>
  <si>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</si>
  <si>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</si>
  <si>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</si>
  <si>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</si>
  <si>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</si>
  <si>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</si>
  <si>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</si>
  <si>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</si>
  <si>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</si>
  <si>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</si>
  <si>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</si>
  <si>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</si>
  <si>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</si>
  <si>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</si>
  <si>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</si>
  <si>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</si>
  <si>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</si>
  <si>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</si>
  <si>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</si>
  <si>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</si>
  <si>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</si>
  <si>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</si>
  <si>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</si>
  <si>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</si>
  <si>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</si>
  <si>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</si>
  <si>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</si>
  <si>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</si>
  <si>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</si>
  <si>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</si>
  <si>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</si>
  <si>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</si>
  <si>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</si>
  <si>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</si>
  <si>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</si>
  <si>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</si>
  <si>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</si>
  <si>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</si>
  <si>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</si>
  <si>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</si>
  <si>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</si>
  <si>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</si>
  <si>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</si>
  <si>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</si>
  <si>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</si>
  <si>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</si>
  <si>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</si>
  <si>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</si>
  <si>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</si>
  <si>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</si>
  <si>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</si>
  <si>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</si>
  <si>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</si>
  <si>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</si>
  <si>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</si>
  <si>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</si>
  <si>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</si>
  <si>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</si>
  <si>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</si>
  <si>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</si>
  <si>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</si>
  <si>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</si>
  <si>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</si>
  <si>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</si>
  <si>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</si>
  <si>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</si>
  <si>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</si>
  <si>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</si>
  <si>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</si>
  <si>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</si>
  <si>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</si>
  <si>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</si>
  <si>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</si>
  <si>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</si>
  <si>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</si>
  <si>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</si>
  <si>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</si>
  <si>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</si>
  <si>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</si>
  <si>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</si>
  <si>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</si>
  <si>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</si>
  <si>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</si>
  <si>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</si>
  <si>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</si>
  <si>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</si>
  <si>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</si>
  <si>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</si>
  <si>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</si>
  <si>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</si>
  <si>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</si>
  <si>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</si>
  <si>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</si>
  <si>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</si>
  <si>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</si>
  <si>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</si>
  <si>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</si>
  <si>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</si>
  <si>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</si>
  <si>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</si>
  <si>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</si>
  <si>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</si>
  <si>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</si>
  <si>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</si>
  <si>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</si>
  <si>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</si>
  <si>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</si>
  <si>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</si>
  <si>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</si>
  <si>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</si>
  <si>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</si>
  <si>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</si>
  <si>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</si>
  <si>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</si>
  <si>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</si>
  <si>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</si>
  <si>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</si>
  <si>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</si>
  <si>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</si>
  <si>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</si>
  <si>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</si>
  <si>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</si>
  <si>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</si>
  <si>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</si>
  <si>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</si>
  <si>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</si>
  <si>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</si>
  <si>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</si>
  <si>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</si>
  <si>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</si>
  <si>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</si>
  <si>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</si>
  <si>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</si>
  <si>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</si>
  <si>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</si>
  <si>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</si>
  <si>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</si>
  <si>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</si>
  <si>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</si>
  <si>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</si>
  <si>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</si>
  <si>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</si>
  <si>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</si>
  <si>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</si>
  <si>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</si>
  <si>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</si>
  <si>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</si>
  <si>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</si>
  <si>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</si>
  <si>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</si>
  <si>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</si>
  <si>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</si>
  <si>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</si>
  <si>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</si>
  <si>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</si>
  <si>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</si>
  <si>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</si>
  <si>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</si>
  <si>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</si>
  <si>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</si>
  <si>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</si>
  <si>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</si>
  <si>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</si>
  <si>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</si>
  <si>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</si>
  <si>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</si>
  <si>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</si>
  <si>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</si>
  <si>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</si>
  <si>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</si>
  <si>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</si>
  <si>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</si>
  <si>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</si>
  <si>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</si>
  <si>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</si>
  <si>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</si>
  <si>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</si>
  <si>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</si>
  <si>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</si>
  <si>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</si>
  <si>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</si>
  <si>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</si>
  <si>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</si>
  <si>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</si>
  <si>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</si>
  <si>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</si>
  <si>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</si>
  <si>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</si>
  <si>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</si>
  <si>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</si>
  <si>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</si>
  <si>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</si>
  <si>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</si>
  <si>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</si>
  <si>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</si>
  <si>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</si>
  <si>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</si>
  <si>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</si>
  <si>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</si>
  <si>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</si>
  <si>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</si>
  <si>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</si>
  <si>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</si>
  <si>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</si>
  <si>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</si>
  <si>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</si>
  <si>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</si>
  <si>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</si>
  <si>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</si>
  <si>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</si>
  <si>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</si>
  <si>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</si>
  <si>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</si>
  <si>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</si>
  <si>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</si>
  <si>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</si>
  <si>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</si>
  <si>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</si>
  <si>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</si>
  <si>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</si>
  <si>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</si>
  <si>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</si>
  <si>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</si>
  <si>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</si>
  <si>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</si>
  <si>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</si>
  <si>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</si>
  <si>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</si>
  <si>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</si>
  <si>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</si>
  <si>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</si>
  <si>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</si>
  <si>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</si>
  <si>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</si>
  <si>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</si>
  <si>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</si>
  <si>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</si>
  <si>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</si>
  <si>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</si>
  <si>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</si>
  <si>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</si>
  <si>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</si>
  <si>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</si>
  <si>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</si>
  <si>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</si>
  <si>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</si>
  <si>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</si>
  <si>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</si>
  <si>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</si>
  <si>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</si>
  <si>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</si>
  <si>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</si>
  <si>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</si>
  <si>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</si>
  <si>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</si>
  <si>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</si>
  <si>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</si>
  <si>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</si>
  <si>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</si>
  <si>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</si>
  <si>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</si>
  <si>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</si>
  <si>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</si>
  <si>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</si>
  <si>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</si>
  <si>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</si>
  <si>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</si>
  <si>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</si>
  <si>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</si>
  <si>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</si>
  <si>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</si>
  <si>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</si>
  <si>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</si>
  <si>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</si>
  <si>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</si>
  <si>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</si>
  <si>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</si>
  <si>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</si>
  <si>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</si>
  <si>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</si>
  <si>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</si>
  <si>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</si>
  <si>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</si>
  <si>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</si>
  <si>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</si>
  <si>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</si>
  <si>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</si>
  <si>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</si>
  <si>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</si>
  <si>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</si>
  <si>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</si>
  <si>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</si>
  <si>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</si>
  <si>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</si>
  <si>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</si>
  <si>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</si>
  <si>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</si>
  <si>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</si>
  <si>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</si>
  <si>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</si>
  <si>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</si>
  <si>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</si>
  <si>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</si>
  <si>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</si>
  <si>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</si>
  <si>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</si>
  <si>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</si>
  <si>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</si>
  <si>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</si>
  <si>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</si>
  <si>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</si>
  <si>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</si>
  <si>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</si>
  <si>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</si>
  <si>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</si>
  <si>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</si>
  <si>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</si>
  <si>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</si>
  <si>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</si>
  <si>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</si>
  <si>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</si>
  <si>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</si>
  <si>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</si>
  <si>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</si>
  <si>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</si>
  <si>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</si>
  <si>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</si>
  <si>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</si>
  <si>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</si>
  <si>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</si>
  <si>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</si>
  <si>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</si>
  <si>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</si>
  <si>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</si>
  <si>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</si>
  <si>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</si>
  <si>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</si>
  <si>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</si>
  <si>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</si>
  <si>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</si>
  <si>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</si>
  <si>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</si>
  <si>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</si>
  <si>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</si>
  <si>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</si>
  <si>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</si>
  <si>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</si>
  <si>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</si>
  <si>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</si>
  <si>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</si>
  <si>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</si>
  <si>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</si>
  <si>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</si>
  <si>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</si>
  <si>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</si>
  <si>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</si>
  <si>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</si>
  <si>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</si>
  <si>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</si>
  <si>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</si>
  <si>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</si>
  <si>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</si>
  <si>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</si>
  <si>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</si>
  <si>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</si>
  <si>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</si>
  <si>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</si>
  <si>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</si>
  <si>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</si>
  <si>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</si>
  <si>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</si>
  <si>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</si>
  <si>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</si>
  <si>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</si>
  <si>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</si>
  <si>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</si>
  <si>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</si>
  <si>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</si>
  <si>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</si>
  <si>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</si>
  <si>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</si>
  <si>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</si>
  <si>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</si>
  <si>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</si>
  <si>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</si>
  <si>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</si>
  <si>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</si>
  <si>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</si>
  <si>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</si>
  <si>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</si>
  <si>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</si>
  <si>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</si>
  <si>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</si>
  <si>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</si>
  <si>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</si>
  <si>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</si>
  <si>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</si>
  <si>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</si>
  <si>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</si>
  <si>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</si>
  <si>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</si>
  <si>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</si>
  <si>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</si>
  <si>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</si>
  <si>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</si>
  <si>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</si>
  <si>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</si>
  <si>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</si>
  <si>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</si>
  <si>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</si>
  <si>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</si>
  <si>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</si>
  <si>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</si>
  <si>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</si>
  <si>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</si>
  <si>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</si>
  <si>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</si>
  <si>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</si>
  <si>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</si>
  <si>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</si>
  <si>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</si>
  <si>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</si>
  <si>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</si>
  <si>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</si>
  <si>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</si>
  <si>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</si>
  <si>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</si>
  <si>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</si>
  <si>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</si>
  <si>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</si>
  <si>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</si>
  <si>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</si>
  <si>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</si>
  <si>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</si>
  <si>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</si>
  <si>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</si>
  <si>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</si>
  <si>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</si>
  <si>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</si>
  <si>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</si>
  <si>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</si>
  <si>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</si>
  <si>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</si>
  <si>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</si>
  <si>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</si>
  <si>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</si>
  <si>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</si>
  <si>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</si>
  <si>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</si>
  <si>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</si>
  <si>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</si>
  <si>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</si>
  <si>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</si>
  <si>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</si>
  <si>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</si>
  <si>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</si>
  <si>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</si>
  <si>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</si>
  <si>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</si>
  <si>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</si>
  <si>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</si>
  <si>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</si>
  <si>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</si>
  <si>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</si>
  <si>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</si>
  <si>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</si>
  <si>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</si>
  <si>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</si>
  <si>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</si>
  <si>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</si>
  <si>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</si>
  <si>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</si>
  <si>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</si>
  <si>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</si>
  <si>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</si>
  <si>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</si>
  <si>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</si>
  <si>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</si>
  <si>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</si>
  <si>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</si>
  <si>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</si>
  <si>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</si>
  <si>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</si>
  <si>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</si>
  <si>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</si>
  <si>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</si>
  <si>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</si>
  <si>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</si>
  <si>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</si>
  <si>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</si>
  <si>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</si>
  <si>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</si>
  <si>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</si>
  <si>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</si>
  <si>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</si>
  <si>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</si>
  <si>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</si>
  <si>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</si>
  <si>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</si>
  <si>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</si>
  <si>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</si>
  <si>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</si>
  <si>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</si>
  <si>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</si>
  <si>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</si>
  <si>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</si>
  <si>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</si>
  <si>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</si>
  <si>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</si>
  <si>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</si>
  <si>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</si>
  <si>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</si>
  <si>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</si>
  <si>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</si>
  <si>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</si>
  <si>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</si>
  <si>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</si>
  <si>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</si>
  <si>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</si>
  <si>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</si>
  <si>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</si>
  <si>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</si>
  <si>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</si>
  <si>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</si>
  <si>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</si>
  <si>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</si>
  <si>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</si>
  <si>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</si>
  <si>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</si>
  <si>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</si>
  <si>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</si>
  <si>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</si>
  <si>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</si>
  <si>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</si>
  <si>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</si>
  <si>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</si>
  <si>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</si>
  <si>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</si>
  <si>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</si>
  <si>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</si>
  <si>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</si>
  <si>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</si>
  <si>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</si>
  <si>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</si>
  <si>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</si>
  <si>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</si>
  <si>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</si>
  <si>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</si>
  <si>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</si>
  <si>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</si>
  <si>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</si>
  <si>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</si>
  <si>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</si>
  <si>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</si>
  <si>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</si>
  <si>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</si>
  <si>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</si>
  <si>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</si>
  <si>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</si>
  <si>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</si>
  <si>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</si>
  <si>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</si>
  <si>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</si>
  <si>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</si>
  <si>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</si>
  <si>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</si>
  <si>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</si>
  <si>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</si>
  <si>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</si>
  <si>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</si>
  <si>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</si>
  <si>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</si>
  <si>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</si>
  <si>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</si>
  <si>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</si>
  <si>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</si>
  <si>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</si>
  <si>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</si>
  <si>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</si>
  <si>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</si>
  <si>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</si>
  <si>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</si>
  <si>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</si>
  <si>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</si>
  <si>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</si>
  <si>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</si>
  <si>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</si>
  <si>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</si>
  <si>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</si>
  <si>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</si>
  <si>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</si>
  <si>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</si>
  <si>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</si>
  <si>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</si>
  <si>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</si>
  <si>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</si>
  <si>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</si>
  <si>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</si>
  <si>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</si>
  <si>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</si>
  <si>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</si>
  <si>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</si>
  <si>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</si>
  <si>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</si>
  <si>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</si>
  <si>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</si>
  <si>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</si>
  <si>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</si>
  <si>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</si>
  <si>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</si>
  <si>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</si>
  <si>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</si>
  <si>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</si>
  <si>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</si>
  <si>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</si>
  <si>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</si>
  <si>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</si>
  <si>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</si>
  <si>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</si>
  <si>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</si>
  <si>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</si>
  <si>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</si>
  <si>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</si>
  <si>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</si>
  <si>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</si>
  <si>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</si>
  <si>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</si>
  <si>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</si>
  <si>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</si>
  <si>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</si>
  <si>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</si>
  <si>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</si>
  <si>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</si>
  <si>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</si>
  <si>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</si>
  <si>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</si>
  <si>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</si>
  <si>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</si>
  <si>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</si>
  <si>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</si>
  <si>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</si>
  <si>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</si>
  <si>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</si>
  <si>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</si>
  <si>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</si>
  <si>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</si>
  <si>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</si>
  <si>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</si>
  <si>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</si>
  <si>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</si>
  <si>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</si>
  <si>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</si>
  <si>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</si>
  <si>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</si>
  <si>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</si>
  <si>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</si>
  <si>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</si>
  <si>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</si>
  <si>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</si>
  <si>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</si>
  <si>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</si>
  <si>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</si>
  <si>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</si>
  <si>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</si>
  <si>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</si>
  <si>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</si>
  <si>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</si>
  <si>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</si>
  <si>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</si>
  <si>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</si>
  <si>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</si>
  <si>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</si>
  <si>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</si>
  <si>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</si>
  <si>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</si>
  <si>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</si>
  <si>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</si>
  <si>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</si>
  <si>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</si>
  <si>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</si>
  <si>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</si>
  <si>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</si>
  <si>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</si>
  <si>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</si>
  <si>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</si>
  <si>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</si>
  <si>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</si>
  <si>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</si>
  <si>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</si>
  <si>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</si>
  <si>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</si>
  <si>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</si>
  <si>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</si>
  <si>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</si>
  <si>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</si>
  <si>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</si>
  <si>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</si>
  <si>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</si>
  <si>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</si>
  <si>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</si>
  <si>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</si>
  <si>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</si>
  <si>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</si>
  <si>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</si>
  <si>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</si>
  <si>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</si>
  <si>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</si>
  <si>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</si>
  <si>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</si>
  <si>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</si>
  <si>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</si>
  <si>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</si>
  <si>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</si>
  <si>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</si>
  <si>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</si>
  <si>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</si>
  <si>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</si>
  <si>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</si>
  <si>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</si>
  <si>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</si>
  <si>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</si>
  <si>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</si>
  <si>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</si>
  <si>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</si>
  <si>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</si>
  <si>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</si>
  <si>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</si>
  <si>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</si>
  <si>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</si>
  <si>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</si>
  <si>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</si>
  <si>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</si>
  <si>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</si>
  <si>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</si>
  <si>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</si>
  <si>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</si>
  <si>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</si>
  <si>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</si>
  <si>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</si>
  <si>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</si>
  <si>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</si>
  <si>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</si>
  <si>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</si>
  <si>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</si>
  <si>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</si>
  <si>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</si>
  <si>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</si>
  <si>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</si>
  <si>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</si>
  <si>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</si>
  <si>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</si>
  <si>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</si>
  <si>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</si>
  <si>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</si>
  <si>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</si>
  <si>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</si>
  <si>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</si>
  <si>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</si>
  <si>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</si>
  <si>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</si>
  <si>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</si>
  <si>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</si>
  <si>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</si>
  <si>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</si>
  <si>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</si>
  <si>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</si>
  <si>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</si>
  <si>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</si>
  <si>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</si>
  <si>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</si>
  <si>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</si>
  <si>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</si>
  <si>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</si>
  <si>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</si>
  <si>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</si>
  <si>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</si>
  <si>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</si>
  <si>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</si>
  <si>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</si>
  <si>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</si>
  <si>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</si>
  <si>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</si>
  <si>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</si>
  <si>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</si>
  <si>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</si>
  <si>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</si>
  <si>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</si>
  <si>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</si>
  <si>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</si>
  <si>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</si>
  <si>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</si>
  <si>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</si>
  <si>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</si>
  <si>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</si>
  <si>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</si>
  <si>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</si>
  <si>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</si>
  <si>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</si>
  <si>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</si>
  <si>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</si>
  <si>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</si>
  <si>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</si>
  <si>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</si>
  <si>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</si>
  <si>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</si>
  <si>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</si>
  <si>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</si>
  <si>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</si>
  <si>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</si>
  <si>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</si>
  <si>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</si>
  <si>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</si>
  <si>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</si>
  <si>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</si>
  <si>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</si>
  <si>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</si>
  <si>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</si>
  <si>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</si>
  <si>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</si>
  <si>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</si>
  <si>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</si>
  <si>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</si>
  <si>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</si>
  <si>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</si>
  <si>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</si>
  <si>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</si>
  <si>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</si>
  <si>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</si>
  <si>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</si>
  <si>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</si>
  <si>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</si>
  <si>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</si>
  <si>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</si>
  <si>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</si>
  <si>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</si>
  <si>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</si>
  <si>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</si>
  <si>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</si>
  <si>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</si>
  <si>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</si>
  <si>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</si>
  <si>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</si>
  <si>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</si>
  <si>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</si>
  <si>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</si>
  <si>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</si>
  <si>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</si>
  <si>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</si>
  <si>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</si>
  <si>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</si>
  <si>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</si>
  <si>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</si>
  <si>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</si>
  <si>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</si>
  <si>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</si>
  <si>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</si>
  <si>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</si>
  <si>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</si>
  <si>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</si>
  <si>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</si>
  <si>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</si>
  <si>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</si>
  <si>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</si>
  <si>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</si>
  <si>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</si>
  <si>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</si>
  <si>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</si>
  <si>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</si>
  <si>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</si>
  <si>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</si>
  <si>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</si>
  <si>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</si>
  <si>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</si>
  <si>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</si>
  <si>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</si>
  <si>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</si>
  <si>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</si>
  <si>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</si>
  <si>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</si>
  <si>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</si>
  <si>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</si>
  <si>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</si>
  <si>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</si>
  <si>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</si>
  <si>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</si>
  <si>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</si>
  <si>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</si>
  <si>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</si>
  <si>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</si>
  <si>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</si>
  <si>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</si>
  <si>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</si>
  <si>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</si>
  <si>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</si>
  <si>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</si>
  <si>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</si>
  <si>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</si>
  <si>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</si>
  <si>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</si>
  <si>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</si>
  <si>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</si>
  <si>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</si>
  <si>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</si>
  <si>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</si>
  <si>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</si>
  <si>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</si>
  <si>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</si>
  <si>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</si>
  <si>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</si>
  <si>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</si>
  <si>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</si>
  <si>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</si>
  <si>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</si>
  <si>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</si>
  <si>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</si>
  <si>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</si>
  <si>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</si>
  <si>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</si>
  <si>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</si>
  <si>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</si>
  <si>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</si>
  <si>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</si>
  <si>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</si>
  <si>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</si>
  <si>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</si>
  <si>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</si>
  <si>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</si>
  <si>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</si>
  <si>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</si>
  <si>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</si>
  <si>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</si>
  <si>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</si>
  <si>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</si>
  <si>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</si>
  <si>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</si>
  <si>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</si>
  <si>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</si>
  <si>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</si>
  <si>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</si>
  <si>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</si>
  <si>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</si>
  <si>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</si>
  <si>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</si>
  <si>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</si>
  <si>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</si>
  <si>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</si>
  <si>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</si>
  <si>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</si>
  <si>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</si>
  <si>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</si>
  <si>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</si>
  <si>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</si>
  <si>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</si>
  <si>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</si>
  <si>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</si>
  <si>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</si>
  <si>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</si>
  <si>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</si>
  <si>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</si>
  <si>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</si>
  <si>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</si>
  <si>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</si>
  <si>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</si>
  <si>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</si>
  <si>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</si>
  <si>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</si>
  <si>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</si>
  <si>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</si>
  <si>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</si>
  <si>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</si>
  <si>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</si>
  <si>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</si>
  <si>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</si>
  <si>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</si>
  <si>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</si>
  <si>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</si>
  <si>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</si>
  <si>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</si>
  <si>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</si>
  <si>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</si>
  <si>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</si>
  <si>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</si>
  <si>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</si>
  <si>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</si>
  <si>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</si>
  <si>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</si>
  <si>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</si>
  <si>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</si>
  <si>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</si>
  <si>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</si>
  <si>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</si>
  <si>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</si>
  <si>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</si>
  <si>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</si>
  <si>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</si>
  <si>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</si>
  <si>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</si>
  <si>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</si>
  <si>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</si>
  <si>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</si>
  <si>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</si>
  <si>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</si>
  <si>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</si>
  <si>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</si>
  <si>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</si>
  <si>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</si>
  <si>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</si>
  <si>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</si>
  <si>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</si>
  <si>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</si>
  <si>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</si>
  <si>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</si>
  <si>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</si>
  <si>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</si>
  <si>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</si>
  <si>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</si>
  <si>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</si>
  <si>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</si>
  <si>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</si>
  <si>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</si>
  <si>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</si>
  <si>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</si>
  <si>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</si>
  <si>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</si>
  <si>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</si>
  <si>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</si>
  <si>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</si>
  <si>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</si>
  <si>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</si>
  <si>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</si>
  <si>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</si>
  <si>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</si>
  <si>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</si>
  <si>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</si>
  <si>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</si>
  <si>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</si>
  <si>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</si>
  <si>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</si>
  <si>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</si>
  <si>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</si>
  <si>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</si>
  <si>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</si>
  <si>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</si>
  <si>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</si>
  <si>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</si>
  <si>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</si>
  <si>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</si>
  <si>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</si>
  <si>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</si>
  <si>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</si>
  <si>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</si>
  <si>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</si>
  <si>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</si>
  <si>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</si>
  <si>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</si>
  <si>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</si>
  <si>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</si>
  <si>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</si>
  <si>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</si>
  <si>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</si>
  <si>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</si>
  <si>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</si>
  <si>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</si>
  <si>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</si>
  <si>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</si>
  <si>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</si>
  <si>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</si>
  <si>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</si>
  <si>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</si>
  <si>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</si>
  <si>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</si>
  <si>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</si>
  <si>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</si>
  <si>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</si>
  <si>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</si>
  <si>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</si>
  <si>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</si>
  <si>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</si>
  <si>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</si>
  <si>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</si>
  <si>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</si>
  <si>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</si>
  <si>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</si>
  <si>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</si>
  <si>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</si>
  <si>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</si>
  <si>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</si>
  <si>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</si>
  <si>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</si>
  <si>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</si>
  <si>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</si>
  <si>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</si>
  <si>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</si>
  <si>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</si>
  <si>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</si>
  <si>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</si>
  <si>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</si>
  <si>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</si>
  <si>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</si>
  <si>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</si>
  <si>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</si>
  <si>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</si>
  <si>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</si>
  <si>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</si>
  <si>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</si>
  <si>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</si>
  <si>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</si>
  <si>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</si>
  <si>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</si>
  <si>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</si>
  <si>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</si>
  <si>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</si>
  <si>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</si>
  <si>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</si>
  <si>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</si>
  <si>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</si>
  <si>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</si>
  <si>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</si>
  <si>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</si>
  <si>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</si>
  <si>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</si>
  <si>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</si>
  <si>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</si>
  <si>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</si>
  <si>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</si>
  <si>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</si>
  <si>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</si>
  <si>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</si>
  <si>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</si>
  <si>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</si>
  <si>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</si>
  <si>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</si>
  <si>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</si>
  <si>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</si>
  <si>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</si>
  <si>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</si>
  <si>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</si>
  <si>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</si>
  <si>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</si>
  <si>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</si>
  <si>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</si>
  <si>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</si>
  <si>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</si>
  <si>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</si>
  <si>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</si>
  <si>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</si>
  <si>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</si>
  <si>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</si>
  <si>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</si>
  <si>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</si>
  <si>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</si>
  <si>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</si>
  <si>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</si>
  <si>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</si>
  <si>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</si>
  <si>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</si>
  <si>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</si>
  <si>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</si>
  <si>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</si>
  <si>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</si>
  <si>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</si>
  <si>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</si>
  <si>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</si>
  <si>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</si>
  <si>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</si>
  <si>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</si>
  <si>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</si>
  <si>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</si>
  <si>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</si>
  <si>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</si>
  <si>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</si>
  <si>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</si>
  <si>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</si>
  <si>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</si>
  <si>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</si>
  <si>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</si>
  <si>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</si>
  <si>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</si>
  <si>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</si>
  <si>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</si>
  <si>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</si>
  <si>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</si>
  <si>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</si>
  <si>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</si>
  <si>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</si>
  <si>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</si>
  <si>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</si>
  <si>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</si>
  <si>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</si>
  <si>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</si>
  <si>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</si>
  <si>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</si>
  <si>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</si>
  <si>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</si>
  <si>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</si>
  <si>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</si>
  <si>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</si>
  <si>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</si>
  <si>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</si>
  <si>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</si>
  <si>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</si>
  <si>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</si>
  <si>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</si>
  <si>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</si>
  <si>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</si>
  <si>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</si>
  <si>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</si>
  <si>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</si>
  <si>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</si>
  <si>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</si>
  <si>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</si>
  <si>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</si>
  <si>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</si>
  <si>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</si>
  <si>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</si>
  <si>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</si>
  <si>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</si>
  <si>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</si>
  <si>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</si>
  <si>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</si>
  <si>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</si>
  <si>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</si>
  <si>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</si>
  <si>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</si>
  <si>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</si>
  <si>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</si>
  <si>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</si>
  <si>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</si>
  <si>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</si>
  <si>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</si>
  <si>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</si>
  <si>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</si>
  <si>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</si>
  <si>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</si>
  <si>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</si>
  <si>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</si>
  <si>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</si>
  <si>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</si>
  <si>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</si>
  <si>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</si>
  <si>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</si>
  <si>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</si>
  <si>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</si>
  <si>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</si>
  <si>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</si>
  <si>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</si>
  <si>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</si>
  <si>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</si>
  <si>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</si>
  <si>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</si>
  <si>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</si>
  <si>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</si>
  <si>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</si>
  <si>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</si>
  <si>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</si>
  <si>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</si>
  <si>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</si>
  <si>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</si>
  <si>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</si>
  <si>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</si>
  <si>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</si>
  <si>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</si>
  <si>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</si>
  <si>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</si>
  <si>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</si>
  <si>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</si>
  <si>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</si>
  <si>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</si>
  <si>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</si>
  <si>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</si>
  <si>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</si>
  <si>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</si>
  <si>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</si>
  <si>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</si>
  <si>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</si>
  <si>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</si>
  <si>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</si>
  <si>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</si>
  <si>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</si>
  <si>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</si>
  <si>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</si>
  <si>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</si>
  <si>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</si>
  <si>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</si>
  <si>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</si>
  <si>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</si>
  <si>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</si>
  <si>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</si>
  <si>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</si>
  <si>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</si>
  <si>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</si>
  <si>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</si>
  <si>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</si>
  <si>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</si>
  <si>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</si>
  <si>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</si>
  <si>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</si>
  <si>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</si>
  <si>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</si>
  <si>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</si>
  <si>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</si>
  <si>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</si>
  <si>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</si>
  <si>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</si>
  <si>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</si>
  <si>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</si>
  <si>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</si>
  <si>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</si>
  <si>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</si>
  <si>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</si>
  <si>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</si>
  <si>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</si>
  <si>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</si>
  <si>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</si>
  <si>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</si>
  <si>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</si>
  <si>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</si>
  <si>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</si>
  <si>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</si>
  <si>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</si>
  <si>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</si>
  <si>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</si>
  <si>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</si>
  <si>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</si>
  <si>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</si>
  <si>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</si>
  <si>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</si>
  <si>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</si>
  <si>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</si>
  <si>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</si>
  <si>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</si>
  <si>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</si>
  <si>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</si>
  <si>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</si>
  <si>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</si>
  <si>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</si>
  <si>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</si>
  <si>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</si>
  <si>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</si>
  <si>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</si>
  <si>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</si>
  <si>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</si>
  <si>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</si>
  <si>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</si>
  <si>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</si>
  <si>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</si>
  <si>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</si>
  <si>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</si>
  <si>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</si>
  <si>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</si>
  <si>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</si>
  <si>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</si>
  <si>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</si>
  <si>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</si>
  <si>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</si>
  <si>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</si>
  <si>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</si>
  <si>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</si>
  <si>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</si>
  <si>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</si>
  <si>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</si>
  <si>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</si>
  <si>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</si>
  <si>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</si>
  <si>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</si>
  <si>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</si>
  <si>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</si>
  <si>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</si>
  <si>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</si>
  <si>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</si>
  <si>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</si>
  <si>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</si>
  <si>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</si>
  <si>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</si>
  <si>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</si>
  <si>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</si>
  <si>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</si>
  <si>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</si>
  <si>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</si>
  <si>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</si>
  <si>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</si>
  <si>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</si>
  <si>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</si>
  <si>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</si>
  <si>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</si>
  <si>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</si>
  <si>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</si>
  <si>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</si>
  <si>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</si>
  <si>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</si>
  <si>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</si>
  <si>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</si>
  <si>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</si>
  <si>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</si>
  <si>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</si>
  <si>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</si>
  <si>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</si>
  <si>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</si>
  <si>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</si>
  <si>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</si>
  <si>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</si>
  <si>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</si>
  <si>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</si>
  <si>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</si>
  <si>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</si>
  <si>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</si>
  <si>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</si>
  <si>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</si>
  <si>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</si>
  <si>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</si>
  <si>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</si>
  <si>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</si>
  <si>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</si>
  <si>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</si>
  <si>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</si>
  <si>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</si>
  <si>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</si>
  <si>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</si>
  <si>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</si>
  <si>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</si>
  <si>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</si>
  <si>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</si>
  <si>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</si>
  <si>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</si>
  <si>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</si>
  <si>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</si>
  <si>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</si>
  <si>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</si>
  <si>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</si>
  <si>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</si>
  <si>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</si>
  <si>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</si>
  <si>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</si>
  <si>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</si>
  <si>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</si>
  <si>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</si>
  <si>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</si>
  <si>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</si>
  <si>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</si>
  <si>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</si>
  <si>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</si>
  <si>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</si>
  <si>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</si>
  <si>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</si>
  <si>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</si>
  <si>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</si>
  <si>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</si>
  <si>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</si>
  <si>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</si>
  <si>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</si>
  <si>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</si>
  <si>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</si>
  <si>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</si>
  <si>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</si>
  <si>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</si>
  <si>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</si>
  <si>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</si>
  <si>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</si>
  <si>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</si>
  <si>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</si>
  <si>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</si>
  <si>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</si>
  <si>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</si>
  <si>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</si>
  <si>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</si>
  <si>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</si>
  <si>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</si>
  <si>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</si>
  <si>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</si>
  <si>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</si>
  <si>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</si>
  <si>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</si>
  <si>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</si>
  <si>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</si>
  <si>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</si>
  <si>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</si>
  <si>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</si>
  <si>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</si>
  <si>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</si>
  <si>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</si>
  <si>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</si>
  <si>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</si>
  <si>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</si>
  <si>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</si>
  <si>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</si>
  <si>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</si>
  <si>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</si>
  <si>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</si>
  <si>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</si>
  <si>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</si>
  <si>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</si>
  <si>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</si>
  <si>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</si>
  <si>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</si>
  <si>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</si>
  <si>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</si>
  <si>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</si>
  <si>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</si>
  <si>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</si>
  <si>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</si>
  <si>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</si>
  <si>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</si>
  <si>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</si>
  <si>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</si>
  <si>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</si>
  <si>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</si>
  <si>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</si>
  <si>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</si>
  <si>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</si>
  <si>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</si>
  <si>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</si>
  <si>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</si>
  <si>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</si>
  <si>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</si>
  <si>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</si>
  <si>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</si>
  <si>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</si>
  <si>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</si>
  <si>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</si>
  <si>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</si>
  <si>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</si>
  <si>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</si>
  <si>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</si>
  <si>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</si>
  <si>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</si>
  <si>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</si>
  <si>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</si>
  <si>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</si>
  <si>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</si>
  <si>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</si>
  <si>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</si>
  <si>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</si>
  <si>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</si>
  <si>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</si>
  <si>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</si>
  <si>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</si>
  <si>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</si>
  <si>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</si>
  <si>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</si>
  <si>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</si>
  <si>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</si>
  <si>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</si>
  <si>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</si>
  <si>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</si>
  <si>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</si>
  <si>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</si>
  <si>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</si>
  <si>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</si>
  <si>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</si>
  <si>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</si>
  <si>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</si>
  <si>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</si>
  <si>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</si>
  <si>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</si>
  <si>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</si>
  <si>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</si>
  <si>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</si>
  <si>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</si>
  <si>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</si>
  <si>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</si>
  <si>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</si>
  <si>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</si>
  <si>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</si>
  <si>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</si>
  <si>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</si>
  <si>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</si>
  <si>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</si>
  <si>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</si>
  <si>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</si>
  <si>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</si>
  <si>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</si>
  <si>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</si>
  <si>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</si>
  <si>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</si>
  <si>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</si>
  <si>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</si>
  <si>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</si>
  <si>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</si>
  <si>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</si>
  <si>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</si>
  <si>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</si>
  <si>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</si>
  <si>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</si>
  <si>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</si>
  <si>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</si>
  <si>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</si>
  <si>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</si>
  <si>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</si>
  <si>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</si>
  <si>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</si>
  <si>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</si>
  <si>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</si>
  <si>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</si>
  <si>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</si>
  <si>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</si>
  <si>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</si>
  <si>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</si>
  <si>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</si>
  <si>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</si>
  <si>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</si>
  <si>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</si>
  <si>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</si>
  <si>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</si>
  <si>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</si>
  <si>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</si>
  <si>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</si>
  <si>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</si>
  <si>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</si>
  <si>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</si>
  <si>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</si>
  <si>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</si>
  <si>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</si>
  <si>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</si>
  <si>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</si>
  <si>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</si>
  <si>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</si>
  <si>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</si>
  <si>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</si>
  <si>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</si>
  <si>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</si>
  <si>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</si>
  <si>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</si>
  <si>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</si>
  <si>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</si>
  <si>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</si>
  <si>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</si>
  <si>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</si>
  <si>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</si>
  <si>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</si>
  <si>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</si>
  <si>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</si>
  <si>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</si>
  <si>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</si>
  <si>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</si>
  <si>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</si>
  <si>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</si>
  <si>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</si>
  <si>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</si>
  <si>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</si>
  <si>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</si>
  <si>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</si>
  <si>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</si>
  <si>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</si>
  <si>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</si>
  <si>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</si>
  <si>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</si>
  <si>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</si>
  <si>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</si>
  <si>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</si>
  <si>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</si>
  <si>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</si>
  <si>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</si>
  <si>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</si>
  <si>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</si>
  <si>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</si>
  <si>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</si>
  <si>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</si>
  <si>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</si>
  <si>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</si>
  <si>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</si>
  <si>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</si>
  <si>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</si>
  <si>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</si>
  <si>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</si>
  <si>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</si>
  <si>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</si>
  <si>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</si>
  <si>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</si>
  <si>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</si>
  <si>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</si>
  <si>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</si>
  <si>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</si>
  <si>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</si>
  <si>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</si>
  <si>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</si>
  <si>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</si>
  <si>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</si>
  <si>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</si>
  <si>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</si>
  <si>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</si>
  <si>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</si>
  <si>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</si>
  <si>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</si>
  <si>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</si>
  <si>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</si>
  <si>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</si>
  <si>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</si>
  <si>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</si>
  <si>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</si>
  <si>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</si>
  <si>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</si>
  <si>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</si>
  <si>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</si>
  <si>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</si>
  <si>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</si>
  <si>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</si>
  <si>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</si>
  <si>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</si>
  <si>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</si>
  <si>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</si>
  <si>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</si>
  <si>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</si>
  <si>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</si>
  <si>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</si>
  <si>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</si>
  <si>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</si>
  <si>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</si>
  <si>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</si>
  <si>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</si>
  <si>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</si>
  <si>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</si>
  <si>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</si>
  <si>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</si>
  <si>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</si>
  <si>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</si>
  <si>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</si>
  <si>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</si>
  <si>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</si>
  <si>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</si>
  <si>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</si>
  <si>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</si>
  <si>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</si>
  <si>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</si>
  <si>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</si>
  <si>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</si>
  <si>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</si>
  <si>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</si>
  <si>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</si>
  <si>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</si>
  <si>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</si>
  <si>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</si>
  <si>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</si>
  <si>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</si>
  <si>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</si>
  <si>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</si>
  <si>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</si>
  <si>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</si>
  <si>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</si>
  <si>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</si>
  <si>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</si>
  <si>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</si>
  <si>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</si>
  <si>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</si>
  <si>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</si>
  <si>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</si>
  <si>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</si>
  <si>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</si>
  <si>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</si>
  <si>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</si>
  <si>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</si>
  <si>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</si>
  <si>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</si>
  <si>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</si>
  <si>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</si>
  <si>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</si>
  <si>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</si>
  <si>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</si>
  <si>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</si>
  <si>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</si>
  <si>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</si>
  <si>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</si>
  <si>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</si>
  <si>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</si>
  <si>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</si>
  <si>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</si>
  <si>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</si>
  <si>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</si>
  <si>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</si>
  <si>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</si>
  <si>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</si>
  <si>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</si>
  <si>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</si>
  <si>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</si>
  <si>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</si>
  <si>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</si>
  <si>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</si>
  <si>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</si>
  <si>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</si>
  <si>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</si>
  <si>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</si>
  <si>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</si>
  <si>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</si>
  <si>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</si>
  <si>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</si>
  <si>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</si>
  <si>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</si>
  <si>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</si>
  <si>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</si>
  <si>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</si>
  <si>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</si>
  <si>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</si>
  <si>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</si>
  <si>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</si>
  <si>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</si>
  <si>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</si>
  <si>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</si>
  <si>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</si>
  <si>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</si>
  <si>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</si>
  <si>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</si>
  <si>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</si>
  <si>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</si>
  <si>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</si>
  <si>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</si>
  <si>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</si>
  <si>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</si>
  <si>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</si>
  <si>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</si>
  <si>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</si>
  <si>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</si>
  <si>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</si>
  <si>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</si>
  <si>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</si>
  <si>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</si>
  <si>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</si>
  <si>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</si>
  <si>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</si>
  <si>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</si>
  <si>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</si>
  <si>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</si>
  <si>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</si>
  <si>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</si>
  <si>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</si>
  <si>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</si>
  <si>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</si>
  <si>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</si>
  <si>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</si>
  <si>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</si>
  <si>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</si>
  <si>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</si>
  <si>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</si>
  <si>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</si>
  <si>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</si>
  <si>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</si>
  <si>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</si>
  <si>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</si>
  <si>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</si>
  <si>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</si>
  <si>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</si>
  <si>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</si>
  <si>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</si>
  <si>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</si>
  <si>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</si>
  <si>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</si>
  <si>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</si>
  <si>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</si>
  <si>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</si>
  <si>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</si>
  <si>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</si>
  <si>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</si>
  <si>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</si>
  <si>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</si>
  <si>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</si>
  <si>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</si>
  <si>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</si>
  <si>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</si>
  <si>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</si>
  <si>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</si>
  <si>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</si>
  <si>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</si>
  <si>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</si>
  <si>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</si>
  <si>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</si>
  <si>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</si>
  <si>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</si>
  <si>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</si>
  <si>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</si>
  <si>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</si>
  <si>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</si>
  <si>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</si>
  <si>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</si>
  <si>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</si>
  <si>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</si>
  <si>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</si>
  <si>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</si>
  <si>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</si>
  <si>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</si>
  <si>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</si>
  <si>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</si>
  <si>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</si>
  <si>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</si>
  <si>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</si>
  <si>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</si>
  <si>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</si>
  <si>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</si>
  <si>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</si>
  <si>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</si>
  <si>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</si>
  <si>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</si>
  <si>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</si>
  <si>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</si>
  <si>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</si>
  <si>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</si>
  <si>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</si>
  <si>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</si>
  <si>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</si>
  <si>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</si>
  <si>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</si>
  <si>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</si>
  <si>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</si>
  <si>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</si>
  <si>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</si>
  <si>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</si>
  <si>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</si>
  <si>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</si>
  <si>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</si>
  <si>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</si>
  <si>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</si>
  <si>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</si>
  <si>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</si>
  <si>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</si>
  <si>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</si>
  <si>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</si>
  <si>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</si>
  <si>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</si>
  <si>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</si>
  <si>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</si>
  <si>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</si>
  <si>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</si>
  <si>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</si>
  <si>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</si>
  <si>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</si>
  <si>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</si>
  <si>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</si>
  <si>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</si>
  <si>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</si>
  <si>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</si>
  <si>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</si>
  <si>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</si>
  <si>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</si>
  <si>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</si>
  <si>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</si>
  <si>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</si>
  <si>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</si>
  <si>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</si>
  <si>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</si>
  <si>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</si>
  <si>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</si>
  <si>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</si>
  <si>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</si>
  <si>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</si>
  <si>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</si>
  <si>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</si>
  <si>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</si>
  <si>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</si>
  <si>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</si>
  <si>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</si>
  <si>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</si>
  <si>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</si>
  <si>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</si>
  <si>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</si>
  <si>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</si>
  <si>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</si>
  <si>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</si>
  <si>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</si>
  <si>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</si>
  <si>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</si>
  <si>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</si>
  <si>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</si>
  <si>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</si>
  <si>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</si>
  <si>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</si>
  <si>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</si>
  <si>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</si>
  <si>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</si>
  <si>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</si>
  <si>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</si>
  <si>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</si>
  <si>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</si>
  <si>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</si>
  <si>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</si>
  <si>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</si>
  <si>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</si>
  <si>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</si>
  <si>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</si>
  <si>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</si>
  <si>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</si>
  <si>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</si>
  <si>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</si>
  <si>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</si>
  <si>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</si>
  <si>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</si>
  <si>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</si>
  <si>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</si>
  <si>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</si>
  <si>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</si>
  <si>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</si>
  <si>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</si>
  <si>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</si>
  <si>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</si>
  <si>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</si>
  <si>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</si>
  <si>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</si>
  <si>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</si>
  <si>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</si>
  <si>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</si>
  <si>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</si>
  <si>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</si>
  <si>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</si>
  <si>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</si>
  <si>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</si>
  <si>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</si>
  <si>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</si>
  <si>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</si>
  <si>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</si>
  <si>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</si>
  <si>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</si>
  <si>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</si>
  <si>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</si>
  <si>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</si>
  <si>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</si>
  <si>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</si>
  <si>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</si>
  <si>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</si>
  <si>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</si>
  <si>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</si>
  <si>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</si>
  <si>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</si>
  <si>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</si>
  <si>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</si>
  <si>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</si>
  <si>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</si>
  <si>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</si>
  <si>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</si>
  <si>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</si>
  <si>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</si>
  <si>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</si>
  <si>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</si>
  <si>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</si>
  <si>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</si>
  <si>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</si>
  <si>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</si>
  <si>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</si>
  <si>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</si>
  <si>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</si>
  <si>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</si>
  <si>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</si>
  <si>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</si>
  <si>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</si>
  <si>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</si>
  <si>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</si>
  <si>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</si>
  <si>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</si>
  <si>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</si>
  <si>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</si>
  <si>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</si>
  <si>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</si>
  <si>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</si>
  <si>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</si>
  <si>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</si>
  <si>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</si>
  <si>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</si>
  <si>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</si>
  <si>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</si>
  <si>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</si>
  <si>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</si>
  <si>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</si>
  <si>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</si>
  <si>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</si>
  <si>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</si>
  <si>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</si>
  <si>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</si>
  <si>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</si>
  <si>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</si>
  <si>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</si>
  <si>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</si>
  <si>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</si>
  <si>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</si>
  <si>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</si>
  <si>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</si>
  <si>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</si>
  <si>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</si>
  <si>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</si>
  <si>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</si>
  <si>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</si>
  <si>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</si>
  <si>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</si>
  <si>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</si>
  <si>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</si>
  <si>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</si>
  <si>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</si>
  <si>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</si>
  <si>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</si>
  <si>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</si>
  <si>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</si>
  <si>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</si>
  <si>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</si>
  <si>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</si>
  <si>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</si>
  <si>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</si>
  <si>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</si>
  <si>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</si>
  <si>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</si>
  <si>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</si>
  <si>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</si>
  <si>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</si>
  <si>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</si>
  <si>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</si>
  <si>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</si>
  <si>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</si>
  <si>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</si>
  <si>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</si>
  <si>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</si>
  <si>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</si>
  <si>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</si>
  <si>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</si>
  <si>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</si>
  <si>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</si>
  <si>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</si>
  <si>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</si>
  <si>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</si>
  <si>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</si>
  <si>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</si>
  <si>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</si>
  <si>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</si>
  <si>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</si>
  <si>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</si>
  <si>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</si>
  <si>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</si>
  <si>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</si>
  <si>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</si>
  <si>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</si>
  <si>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</si>
  <si>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</si>
  <si>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</si>
  <si>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</si>
  <si>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</si>
  <si>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</si>
  <si>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</si>
  <si>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</si>
  <si>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</si>
  <si>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</si>
  <si>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</si>
  <si>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</si>
  <si>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</si>
  <si>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</si>
  <si>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</si>
  <si>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</si>
  <si>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</si>
  <si>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</si>
  <si>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</si>
  <si>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</si>
  <si>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</si>
  <si>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</si>
  <si>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</si>
  <si>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</si>
  <si>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</si>
  <si>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</si>
  <si>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</si>
  <si>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</si>
  <si>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</si>
  <si>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</si>
  <si>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</si>
  <si>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</si>
  <si>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</si>
  <si>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</si>
  <si>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</si>
  <si>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</si>
  <si>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</si>
  <si>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</si>
  <si>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</si>
  <si>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</si>
  <si>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</si>
  <si>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</si>
  <si>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</si>
  <si>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</si>
  <si>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</si>
  <si>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</si>
  <si>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</si>
  <si>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</si>
  <si>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</si>
  <si>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</si>
  <si>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</si>
  <si>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</si>
  <si>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</si>
  <si>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</si>
  <si>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</si>
  <si>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</si>
  <si>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</si>
  <si>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</si>
  <si>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</si>
  <si>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</si>
  <si>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</si>
  <si>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</si>
  <si>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</si>
  <si>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</si>
  <si>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</si>
  <si>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</si>
  <si>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</si>
  <si>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</si>
  <si>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</si>
  <si>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</si>
  <si>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</si>
  <si>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</si>
  <si>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</si>
  <si>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</si>
  <si>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</si>
  <si>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</si>
  <si>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</si>
  <si>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</si>
  <si>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</si>
  <si>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</si>
  <si>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</si>
  <si>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</si>
  <si>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</si>
  <si>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</si>
  <si>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</si>
  <si>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</si>
  <si>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</si>
  <si>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</si>
  <si>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</si>
  <si>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</si>
  <si>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</si>
  <si>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</si>
  <si>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</si>
  <si>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</si>
  <si>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</si>
  <si>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</si>
  <si>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</si>
  <si>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</si>
  <si>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</si>
  <si>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</si>
  <si>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</si>
  <si>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</si>
  <si>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</si>
  <si>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</si>
  <si>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</si>
  <si>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</si>
  <si>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</si>
  <si>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</si>
  <si>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</si>
  <si>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</si>
  <si>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</si>
  <si>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</si>
  <si>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</si>
  <si>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</si>
  <si>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</si>
  <si>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</si>
  <si>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</si>
  <si>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</si>
  <si>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</si>
  <si>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</si>
  <si>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</si>
  <si>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</si>
  <si>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</si>
  <si>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</si>
  <si>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</si>
  <si>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</si>
  <si>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</si>
  <si>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</si>
  <si>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</si>
  <si>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</si>
  <si>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</si>
  <si>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</si>
  <si>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</si>
  <si>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</si>
  <si>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</si>
  <si>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</si>
  <si>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</si>
  <si>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</si>
  <si>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</si>
  <si>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</si>
  <si>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</si>
  <si>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</si>
  <si>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</si>
  <si>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</si>
  <si>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</si>
  <si>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</si>
  <si>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</si>
  <si>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</si>
  <si>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</si>
  <si>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</si>
  <si>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</si>
  <si>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</si>
  <si>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</si>
  <si>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</si>
  <si>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</si>
  <si>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</si>
  <si>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</si>
  <si>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</si>
  <si>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</si>
  <si>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</si>
  <si>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</si>
  <si>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</si>
  <si>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</si>
  <si>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</si>
  <si>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</si>
  <si>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</si>
  <si>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</si>
  <si>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</si>
  <si>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</si>
  <si>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</si>
  <si>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</si>
  <si>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</si>
  <si>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</si>
  <si>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</si>
  <si>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</si>
  <si>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</si>
  <si>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</si>
  <si>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</si>
  <si>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</si>
  <si>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</si>
  <si>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</si>
  <si>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</si>
  <si>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</si>
  <si>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</si>
  <si>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</si>
  <si>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</si>
  <si>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</si>
  <si>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</si>
  <si>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</si>
  <si>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</si>
  <si>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</si>
  <si>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</si>
  <si>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</si>
  <si>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</si>
  <si>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</si>
  <si>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</si>
  <si>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</si>
  <si>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</si>
  <si>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</si>
  <si>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</si>
  <si>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</si>
  <si>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</si>
  <si>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</si>
  <si>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</si>
  <si>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</si>
  <si>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</si>
  <si>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</si>
  <si>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</si>
  <si>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</si>
  <si>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</si>
  <si>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</si>
  <si>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</si>
  <si>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</si>
  <si>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</si>
  <si>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</si>
  <si>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</si>
  <si>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</si>
  <si>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</si>
  <si>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</si>
  <si>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</si>
  <si>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</si>
  <si>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</si>
  <si>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</si>
  <si>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</si>
  <si>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</si>
  <si>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</si>
  <si>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</si>
  <si>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</si>
  <si>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</si>
  <si>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</si>
  <si>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</si>
  <si>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</si>
  <si>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</si>
  <si>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</si>
  <si>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</si>
  <si>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</si>
  <si>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</si>
  <si>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</si>
  <si>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</si>
  <si>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</si>
  <si>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</si>
  <si>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</si>
  <si>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</si>
  <si>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</si>
  <si>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</si>
  <si>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</si>
  <si>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</si>
  <si>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</si>
  <si>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</si>
  <si>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</si>
  <si>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</si>
  <si>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</si>
  <si>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</si>
  <si>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</si>
  <si>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</si>
  <si>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</si>
  <si>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</si>
  <si>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</si>
  <si>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</si>
  <si>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</si>
  <si>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</si>
  <si>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</si>
  <si>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</si>
  <si>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</si>
  <si>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</si>
  <si>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</si>
  <si>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</si>
  <si>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</si>
  <si>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</si>
  <si>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</si>
  <si>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</si>
  <si>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</si>
  <si>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</si>
  <si>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</si>
  <si>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</si>
  <si>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</si>
  <si>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</si>
  <si>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</si>
  <si>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</si>
  <si>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</si>
  <si>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</si>
  <si>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</si>
  <si>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</si>
  <si>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</si>
  <si>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</si>
  <si>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</si>
  <si>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</si>
  <si>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</si>
  <si>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</si>
  <si>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</si>
  <si>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</si>
  <si>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</si>
  <si>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</si>
  <si>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</si>
  <si>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</si>
  <si>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</si>
  <si>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</si>
  <si>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</si>
  <si>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</si>
  <si>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</si>
  <si>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</si>
  <si>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</si>
  <si>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</si>
  <si>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</si>
  <si>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</si>
  <si>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</si>
  <si>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</si>
  <si>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</si>
  <si>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</si>
  <si>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</si>
  <si>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</si>
  <si>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</si>
  <si>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</si>
  <si>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</si>
  <si>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</si>
  <si>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</si>
  <si>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</si>
  <si>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</si>
  <si>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</si>
  <si>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</si>
  <si>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</si>
  <si>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</si>
  <si>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</si>
  <si>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</si>
  <si>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</si>
  <si>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</si>
  <si>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</si>
  <si>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</si>
  <si>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</si>
  <si>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</si>
  <si>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</si>
  <si>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</si>
  <si>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</si>
  <si>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</si>
  <si>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</si>
  <si>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</si>
  <si>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</si>
  <si>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</si>
  <si>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</si>
  <si>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</si>
  <si>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</si>
  <si>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</si>
  <si>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</si>
  <si>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</si>
  <si>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</si>
  <si>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</si>
  <si>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</si>
  <si>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</si>
  <si>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</si>
  <si>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</si>
  <si>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</si>
  <si>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</si>
  <si>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</si>
  <si>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</si>
  <si>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</si>
  <si>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</si>
  <si>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</si>
  <si>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</si>
  <si>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</si>
  <si>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</si>
  <si>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</si>
  <si>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</si>
  <si>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</si>
  <si>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</si>
  <si>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</si>
  <si>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</si>
  <si>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</si>
  <si>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</si>
  <si>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</si>
  <si>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</si>
  <si>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</si>
  <si>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</si>
  <si>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</si>
  <si>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</si>
  <si>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</si>
  <si>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</si>
  <si>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</si>
  <si>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</si>
  <si>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</si>
  <si>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</si>
  <si>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</si>
  <si>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</si>
  <si>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</si>
  <si>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</si>
  <si>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</si>
  <si>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</si>
  <si>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</si>
  <si>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</si>
  <si>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</si>
  <si>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</si>
  <si>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</si>
  <si>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</si>
  <si>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</si>
  <si>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</si>
  <si>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</si>
  <si>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</si>
  <si>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</si>
  <si>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</si>
  <si>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</si>
  <si>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</si>
  <si>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</si>
  <si>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</si>
  <si>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</si>
  <si>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</si>
  <si>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</si>
  <si>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</si>
  <si>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</si>
  <si>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</si>
  <si>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</si>
  <si>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</si>
  <si>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</si>
  <si>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</si>
  <si>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</si>
  <si>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</si>
  <si>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</si>
  <si>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</si>
  <si>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</si>
  <si>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</si>
  <si>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</si>
  <si>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</si>
  <si>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</si>
  <si>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</si>
  <si>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</si>
  <si>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</si>
  <si>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</si>
  <si>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</si>
  <si>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</si>
  <si>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</si>
  <si>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</si>
  <si>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</si>
  <si>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</si>
  <si>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</si>
  <si>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</si>
  <si>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</si>
  <si>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</si>
  <si>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</si>
  <si>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</si>
  <si>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</si>
  <si>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</si>
  <si>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</si>
  <si>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</si>
  <si>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</si>
  <si>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</si>
  <si>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</si>
  <si>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</si>
  <si>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</si>
  <si>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</si>
  <si>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</si>
  <si>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</si>
  <si>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</si>
  <si>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</si>
  <si>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</si>
  <si>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</si>
  <si>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</si>
  <si>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</si>
  <si>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</si>
  <si>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</si>
  <si>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</si>
  <si>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</si>
  <si>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</si>
  <si>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</si>
  <si>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</si>
  <si>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</si>
  <si>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</si>
  <si>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</si>
  <si>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</si>
  <si>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</si>
  <si>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</si>
  <si>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</si>
  <si>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</si>
  <si>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</si>
  <si>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</si>
  <si>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</si>
  <si>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</si>
  <si>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</si>
  <si>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</si>
  <si>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</si>
  <si>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</si>
  <si>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</si>
  <si>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</si>
  <si>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</si>
  <si>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</si>
  <si>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</si>
  <si>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</si>
  <si>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</si>
  <si>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</si>
  <si>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</si>
  <si>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</si>
  <si>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</si>
  <si>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</si>
  <si>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</si>
  <si>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</si>
  <si>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</si>
  <si>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</si>
  <si>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</si>
  <si>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</si>
  <si>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</si>
  <si>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</si>
  <si>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</si>
  <si>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</si>
  <si>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</si>
  <si>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</si>
  <si>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</si>
  <si>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</si>
  <si>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</si>
  <si>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</si>
  <si>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</si>
  <si>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</si>
  <si>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</si>
  <si>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</si>
  <si>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</si>
  <si>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</si>
  <si>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</si>
  <si>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</si>
  <si>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</si>
  <si>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</si>
  <si>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</si>
  <si>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</si>
  <si>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</si>
  <si>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</si>
  <si>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</si>
  <si>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</si>
  <si>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</si>
  <si>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</si>
  <si>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</si>
  <si>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</si>
  <si>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</si>
  <si>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</si>
  <si>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</si>
  <si>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</si>
  <si>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</si>
  <si>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</si>
  <si>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</si>
  <si>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</si>
  <si>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</si>
  <si>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</si>
  <si>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</si>
  <si>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</si>
  <si>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</si>
  <si>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</si>
  <si>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</si>
  <si>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</si>
  <si>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</si>
  <si>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</si>
  <si>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</si>
  <si>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</si>
  <si>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</si>
  <si>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</si>
  <si>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</si>
  <si>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</si>
  <si>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</si>
  <si>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</si>
  <si>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</si>
  <si>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</si>
  <si>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</si>
  <si>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</si>
  <si>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</si>
  <si>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</si>
  <si>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</si>
  <si>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</si>
  <si>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</si>
  <si>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</si>
  <si>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</si>
  <si>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</si>
  <si>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</si>
  <si>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</si>
  <si>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</si>
  <si>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</si>
  <si>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</si>
  <si>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</si>
  <si>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</si>
  <si>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</si>
  <si>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</si>
  <si>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</si>
  <si>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</si>
  <si>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</si>
  <si>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</si>
  <si>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</si>
  <si>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</si>
  <si>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</si>
  <si>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</si>
  <si>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</si>
  <si>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</si>
  <si>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</si>
  <si>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</si>
  <si>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</si>
  <si>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</si>
  <si>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</si>
  <si>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</si>
  <si>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</si>
  <si>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</si>
  <si>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</si>
  <si>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</si>
  <si>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</si>
  <si>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</si>
  <si>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</si>
  <si>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</si>
  <si>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</si>
  <si>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</si>
  <si>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</si>
  <si>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</si>
  <si>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</si>
  <si>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</si>
  <si>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</si>
  <si>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</si>
  <si>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</si>
  <si>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</si>
  <si>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</si>
  <si>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</si>
  <si>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</si>
  <si>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</si>
  <si>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</si>
  <si>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</si>
  <si>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</si>
  <si>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</si>
  <si>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</si>
  <si>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</si>
  <si>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</si>
  <si>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</si>
  <si>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</si>
  <si>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</si>
  <si>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</si>
  <si>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</si>
  <si>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</si>
  <si>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</si>
  <si>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</si>
  <si>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</si>
  <si>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</si>
  <si>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</si>
  <si>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</si>
  <si>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</si>
  <si>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</si>
  <si>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</si>
  <si>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</si>
  <si>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</si>
  <si>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</si>
  <si>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</si>
  <si>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</si>
  <si>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</si>
  <si>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</si>
  <si>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</si>
  <si>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</si>
  <si>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</si>
  <si>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</si>
  <si>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</si>
  <si>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</si>
  <si>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</si>
  <si>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</si>
  <si>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</si>
  <si>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</si>
  <si>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</si>
  <si>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</si>
  <si>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</si>
  <si>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</si>
  <si>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</si>
  <si>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</si>
  <si>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</si>
  <si>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</si>
  <si>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</si>
  <si>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</si>
  <si>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</si>
  <si>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</si>
  <si>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</si>
  <si>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</si>
  <si>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</si>
  <si>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</si>
  <si>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</si>
  <si>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</si>
  <si>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</si>
  <si>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</si>
  <si>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</si>
  <si>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</si>
  <si>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</si>
  <si>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</si>
  <si>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</si>
  <si>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</si>
  <si>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</si>
  <si>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</si>
  <si>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</si>
  <si>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</si>
  <si>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</si>
  <si>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</si>
  <si>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</si>
  <si>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</si>
  <si>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</si>
  <si>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</si>
  <si>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</si>
  <si>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</si>
  <si>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</si>
  <si>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</si>
  <si>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</si>
  <si>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</si>
  <si>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</si>
  <si>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</si>
  <si>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</si>
  <si>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</si>
  <si>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</si>
  <si>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</si>
  <si>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</si>
  <si>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</si>
  <si>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</si>
  <si>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</si>
  <si>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</si>
  <si>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</si>
  <si>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</si>
  <si>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</si>
  <si>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</si>
  <si>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</si>
  <si>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</si>
  <si>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</si>
  <si>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</si>
  <si>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</si>
  <si>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</si>
  <si>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</si>
  <si>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</si>
  <si>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</si>
  <si>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</si>
  <si>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</si>
  <si>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</si>
  <si>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</si>
  <si>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</si>
  <si>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</si>
  <si>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</si>
  <si>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</si>
  <si>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</si>
  <si>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</si>
  <si>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</si>
  <si>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</si>
  <si>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</si>
  <si>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</si>
  <si>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</si>
  <si>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</si>
  <si>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</si>
  <si>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</si>
  <si>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</si>
  <si>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</si>
  <si>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</si>
  <si>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</si>
  <si>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</si>
  <si>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</si>
  <si>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</si>
  <si>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</si>
  <si>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</si>
  <si>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</si>
  <si>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</si>
  <si>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</si>
  <si>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</si>
  <si>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</si>
  <si>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</si>
  <si>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</si>
  <si>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</si>
  <si>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</si>
  <si>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</si>
  <si>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</si>
  <si>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</si>
  <si>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</si>
  <si>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</si>
  <si>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</si>
  <si>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</si>
  <si>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</si>
  <si>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</si>
  <si>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</si>
  <si>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</si>
  <si>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</si>
  <si>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</si>
  <si>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</si>
  <si>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</si>
  <si>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</si>
  <si>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</si>
  <si>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</si>
  <si>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</si>
  <si>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</si>
  <si>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</si>
  <si>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</si>
  <si>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</si>
  <si>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</si>
  <si>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</si>
  <si>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</si>
  <si>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</si>
  <si>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</si>
  <si>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</si>
  <si>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</si>
  <si>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</si>
  <si>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</si>
  <si>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</si>
  <si>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</si>
  <si>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</si>
  <si>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</si>
  <si>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</si>
  <si>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</si>
  <si>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</si>
  <si>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</si>
  <si>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</si>
  <si>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</si>
  <si>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</si>
  <si>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</si>
  <si>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</si>
  <si>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</si>
  <si>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</si>
  <si>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</si>
  <si>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</si>
  <si>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</si>
  <si>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</si>
  <si>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</si>
  <si>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</si>
  <si>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</si>
  <si>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</si>
  <si>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</si>
  <si>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</si>
  <si>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</si>
  <si>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</si>
  <si>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</si>
  <si>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</si>
  <si>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</si>
  <si>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</si>
  <si>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</si>
  <si>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</si>
  <si>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</si>
  <si>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</si>
  <si>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</si>
  <si>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</si>
  <si>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</si>
  <si>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</si>
  <si>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</si>
  <si>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</si>
  <si>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</si>
  <si>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</si>
  <si>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</si>
  <si>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</si>
  <si>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</si>
  <si>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</si>
  <si>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</si>
  <si>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</si>
  <si>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</si>
  <si>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</si>
  <si>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</si>
  <si>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</si>
  <si>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</si>
  <si>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</si>
  <si>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</si>
  <si>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</si>
  <si>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</si>
  <si>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</si>
  <si>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</si>
  <si>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</si>
  <si>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</si>
  <si>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</si>
  <si>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</si>
  <si>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</si>
  <si>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</si>
  <si>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</si>
  <si>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</si>
  <si>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</si>
  <si>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</si>
  <si>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</si>
  <si>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</si>
  <si>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</si>
  <si>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</si>
  <si>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</si>
  <si>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</si>
  <si>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</si>
  <si>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</si>
  <si>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</si>
  <si>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</si>
  <si>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</si>
  <si>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</si>
  <si>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</si>
  <si>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</si>
  <si>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</si>
  <si>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</si>
  <si>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</si>
  <si>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</si>
  <si>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</si>
  <si>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</si>
  <si>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</si>
  <si>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</si>
  <si>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</si>
  <si>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</si>
  <si>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</si>
  <si>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</si>
  <si>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</si>
  <si>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</si>
  <si>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</si>
  <si>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</si>
  <si>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</si>
  <si>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</si>
  <si>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</si>
  <si>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</si>
  <si>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</si>
  <si>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</si>
  <si>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</si>
  <si>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</si>
  <si>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</si>
  <si>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</si>
  <si>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</si>
  <si>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</si>
  <si>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</si>
  <si>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</si>
  <si>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</si>
  <si>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</si>
  <si>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</si>
  <si>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</si>
  <si>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</si>
  <si>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</si>
  <si>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</si>
  <si>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</si>
  <si>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</si>
  <si>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</si>
  <si>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</si>
  <si>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</si>
  <si>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</si>
  <si>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</si>
  <si>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</si>
  <si>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</si>
  <si>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</si>
  <si>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</si>
  <si>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</si>
  <si>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</si>
  <si>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</si>
  <si>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</si>
  <si>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</si>
  <si>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</si>
  <si>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</si>
  <si>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</si>
  <si>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</si>
  <si>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</si>
  <si>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</si>
  <si>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</si>
  <si>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</si>
  <si>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</si>
  <si>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</si>
  <si>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</si>
  <si>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</si>
  <si>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</si>
  <si>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</si>
  <si>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</si>
  <si>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</si>
  <si>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</si>
  <si>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</si>
  <si>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</si>
  <si>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</si>
  <si>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</si>
  <si>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</si>
  <si>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</si>
  <si>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</si>
  <si>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</si>
  <si>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</si>
  <si>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</si>
  <si>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</si>
  <si>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</si>
  <si>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</si>
  <si>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</si>
  <si>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</si>
  <si>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</si>
  <si>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</si>
  <si>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</si>
  <si>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</si>
  <si>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</si>
  <si>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</si>
  <si>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</si>
  <si>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</si>
  <si>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</si>
  <si>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</si>
  <si>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</si>
  <si>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</si>
  <si>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</si>
  <si>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</si>
  <si>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</si>
  <si>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</si>
  <si>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</si>
  <si>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</si>
  <si>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</si>
  <si>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</si>
  <si>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</si>
  <si>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</si>
  <si>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</si>
  <si>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</si>
  <si>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</si>
  <si>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</si>
  <si>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</si>
  <si>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</si>
  <si>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</si>
  <si>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</si>
  <si>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</si>
  <si>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</si>
  <si>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</si>
  <si>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</si>
  <si>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</si>
  <si>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</si>
  <si>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</si>
  <si>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</si>
  <si>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</si>
  <si>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</si>
  <si>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</si>
  <si>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</si>
  <si>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</si>
  <si>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</si>
  <si>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</si>
  <si>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</si>
  <si>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</si>
  <si>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</si>
  <si>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</si>
  <si>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</si>
  <si>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</si>
  <si>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</si>
  <si>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</si>
  <si>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</si>
  <si>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</si>
  <si>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</si>
  <si>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</si>
  <si>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</si>
  <si>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</si>
  <si>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</si>
  <si>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</si>
  <si>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</si>
  <si>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</si>
  <si>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</si>
  <si>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</si>
  <si>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</si>
  <si>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</si>
  <si>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</si>
  <si>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</si>
  <si>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</si>
  <si>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</si>
  <si>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</si>
  <si>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</si>
  <si>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</si>
  <si>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</si>
  <si>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</si>
  <si>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</si>
  <si>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</si>
  <si>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</si>
  <si>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</si>
  <si>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</si>
  <si>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</si>
  <si>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</si>
  <si>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</si>
  <si>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</si>
  <si>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</si>
  <si>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</si>
  <si>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</si>
  <si>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</si>
  <si>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</si>
  <si>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</si>
  <si>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</si>
  <si>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</si>
  <si>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</si>
  <si>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</si>
  <si>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</si>
  <si>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</si>
  <si>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</si>
  <si>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</si>
  <si>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</si>
  <si>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</si>
  <si>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</si>
  <si>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</si>
  <si>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</si>
  <si>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</si>
  <si>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</si>
  <si>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</si>
  <si>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</si>
  <si>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</si>
  <si>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</si>
  <si>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</si>
  <si>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</si>
  <si>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</si>
  <si>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</si>
  <si>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</si>
  <si>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</si>
  <si>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</si>
  <si>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</si>
  <si>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</si>
  <si>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</si>
  <si>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</si>
  <si>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</si>
  <si>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</si>
  <si>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</si>
  <si>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</si>
  <si>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</si>
  <si>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</si>
  <si>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</si>
  <si>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</si>
  <si>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</si>
  <si>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</si>
  <si>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</si>
  <si>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</si>
  <si>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</si>
  <si>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</si>
  <si>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</si>
  <si>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</si>
  <si>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</si>
  <si>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</si>
  <si>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</si>
  <si>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</si>
  <si>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</si>
  <si>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</si>
  <si>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</si>
  <si>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</si>
  <si>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</si>
  <si>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</si>
  <si>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</si>
  <si>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</si>
  <si>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</si>
  <si>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</si>
  <si>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</si>
  <si>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</si>
  <si>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</si>
  <si>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</si>
  <si>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</si>
  <si>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</si>
  <si>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</si>
  <si>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</si>
  <si>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</si>
  <si>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</si>
  <si>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</si>
  <si>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</si>
  <si>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</si>
  <si>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</si>
  <si>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</si>
  <si>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</si>
  <si>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</si>
  <si>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</si>
  <si>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</si>
  <si>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</si>
  <si>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</si>
  <si>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</si>
  <si>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</si>
  <si>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</si>
  <si>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</si>
  <si>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</si>
  <si>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</si>
  <si>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</si>
  <si>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</si>
  <si>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</si>
  <si>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</si>
  <si>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</si>
  <si>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</si>
  <si>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</si>
  <si>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</si>
  <si>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</si>
  <si>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</si>
  <si>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</si>
  <si>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</si>
  <si>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</si>
  <si>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</si>
  <si>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</si>
  <si>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</si>
  <si>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</si>
  <si>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</si>
  <si>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</si>
  <si>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</si>
  <si>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</si>
  <si>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</si>
  <si>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</si>
  <si>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</si>
  <si>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</si>
  <si>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</si>
  <si>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</si>
  <si>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</si>
  <si>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</si>
  <si>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</si>
  <si>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</si>
  <si>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</si>
  <si>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</si>
  <si>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</si>
  <si>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</si>
  <si>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</si>
  <si>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</si>
  <si>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</si>
  <si>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</si>
  <si>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</si>
  <si>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</si>
  <si>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</si>
  <si>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</si>
  <si>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</si>
  <si>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</si>
  <si>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</si>
  <si>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</si>
  <si>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</si>
  <si>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</si>
  <si>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</si>
  <si>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</si>
  <si>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</si>
  <si>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</si>
  <si>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</si>
  <si>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</si>
  <si>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</si>
  <si>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</si>
  <si>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</si>
  <si>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</si>
  <si>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</si>
  <si>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</si>
  <si>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</si>
  <si>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</si>
  <si>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</si>
  <si>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</si>
  <si>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</si>
  <si>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</si>
  <si>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</si>
  <si>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</si>
  <si>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</si>
  <si>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</si>
  <si>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</si>
  <si>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</si>
  <si>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</si>
  <si>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</si>
  <si>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</si>
  <si>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</si>
  <si>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</si>
  <si>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</si>
  <si>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</si>
  <si>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</si>
  <si>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</si>
  <si>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</si>
  <si>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</si>
  <si>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</si>
  <si>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</si>
  <si>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</si>
  <si>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</si>
  <si>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</si>
  <si>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</si>
  <si>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</si>
  <si>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</si>
  <si>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</si>
  <si>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</si>
  <si>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</si>
  <si>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</si>
  <si>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</si>
  <si>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</si>
  <si>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</si>
  <si>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</si>
  <si>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</si>
  <si>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</si>
  <si>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</si>
  <si>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</si>
  <si>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</si>
  <si>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</si>
  <si>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</si>
  <si>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</si>
  <si>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</si>
  <si>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</si>
  <si>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</si>
  <si>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</si>
  <si>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</si>
  <si>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</si>
  <si>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</si>
  <si>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</si>
  <si>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</si>
  <si>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</si>
  <si>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</si>
  <si>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</si>
  <si>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</si>
  <si>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</si>
  <si>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</si>
  <si>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</si>
  <si>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</si>
  <si>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</si>
  <si>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</si>
  <si>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</si>
  <si>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</si>
  <si>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</si>
  <si>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</si>
  <si>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</si>
  <si>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</si>
  <si>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</si>
  <si>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</si>
  <si>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</si>
  <si>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</si>
  <si>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</si>
  <si>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</si>
  <si>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</si>
  <si>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</si>
  <si>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</si>
  <si>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</si>
  <si>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</si>
  <si>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</si>
  <si>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</si>
  <si>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</si>
  <si>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</si>
  <si>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</si>
  <si>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</si>
  <si>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</si>
  <si>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</si>
  <si>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</si>
  <si>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</si>
  <si>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</si>
  <si>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</si>
  <si>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</si>
  <si>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</si>
  <si>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</si>
  <si>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</si>
  <si>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</si>
  <si>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</si>
  <si>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</si>
  <si>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</si>
  <si>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</si>
  <si>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</si>
  <si>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</si>
  <si>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</si>
  <si>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</si>
  <si>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</si>
  <si>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</si>
  <si>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</si>
  <si>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</si>
  <si>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</si>
  <si>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</si>
  <si>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</si>
  <si>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</si>
  <si>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</si>
  <si>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</si>
  <si>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</si>
  <si>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</si>
  <si>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</si>
  <si>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</si>
  <si>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</si>
  <si>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</si>
  <si>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</si>
  <si>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</si>
  <si>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</si>
  <si>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</si>
  <si>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</si>
  <si>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</si>
  <si>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</si>
  <si>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</si>
  <si>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</si>
  <si>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</si>
  <si>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</si>
  <si>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</si>
  <si>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</si>
  <si>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</si>
  <si>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</si>
  <si>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</si>
  <si>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</si>
  <si>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</si>
  <si>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</si>
  <si>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</si>
  <si>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</si>
  <si>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</si>
  <si>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</si>
  <si>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</si>
  <si>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</si>
  <si>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</si>
  <si>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</si>
  <si>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</si>
  <si>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</si>
  <si>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</si>
  <si>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</si>
  <si>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</si>
  <si>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</si>
  <si>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</si>
  <si>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</si>
  <si>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</si>
  <si>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</si>
  <si>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</si>
  <si>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</si>
  <si>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</si>
  <si>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</si>
  <si>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</si>
  <si>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</si>
  <si>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</si>
  <si>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</si>
  <si>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</si>
  <si>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</si>
  <si>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</si>
  <si>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</si>
  <si>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</si>
  <si>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</si>
  <si>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</si>
  <si>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</si>
  <si>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</si>
  <si>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</si>
  <si>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</si>
  <si>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</si>
  <si>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</si>
  <si>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</si>
  <si>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</si>
  <si>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</si>
  <si>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</si>
  <si>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</si>
  <si>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</si>
  <si>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</si>
  <si>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</si>
  <si>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</si>
  <si>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</si>
  <si>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</si>
  <si>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</si>
  <si>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</si>
  <si>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</si>
  <si>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</si>
  <si>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</si>
  <si>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</si>
  <si>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</si>
  <si>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</si>
  <si>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</si>
  <si>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</si>
  <si>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</si>
  <si>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</si>
  <si>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</si>
  <si>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</si>
  <si>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</si>
  <si>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</si>
  <si>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</si>
  <si>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</si>
  <si>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</si>
  <si>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</si>
  <si>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</si>
  <si>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</si>
  <si>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</si>
  <si>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</si>
  <si>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</si>
  <si>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</si>
  <si>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</si>
  <si>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</si>
  <si>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</si>
  <si>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PCM-20251106-00000949</t>
  </si>
  <si>
    <t>riy2026</t>
  </si>
  <si>
    <t xml:space="preserve">Cell Unavailable-RIY2026// TE issue We need to check outdoor and access under LATIS </t>
  </si>
  <si>
    <t>PCM-20251106-00000971</t>
  </si>
  <si>
    <t>Team connected PG / 5G off</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</si>
  <si>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</si>
  <si>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</si>
  <si>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</si>
  <si>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</si>
  <si>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</si>
  <si>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</si>
  <si>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PCM-20251106-00000945</t>
  </si>
  <si>
    <t>Down LTE // Sceco Cut in Area and Team save HUB Site MLJI0219</t>
  </si>
  <si>
    <t>NO pcm</t>
  </si>
  <si>
    <t>EM team on the way need 40 Min</t>
  </si>
  <si>
    <t>Sceco failure, we are unable to connect the PG due to the noise and the objection from the neighbors</t>
  </si>
  <si>
    <t>PCM-20251106-00001247</t>
  </si>
  <si>
    <t xml:space="preserve">Sceco Cut in Area and Team save HUB Site </t>
  </si>
  <si>
    <t>PCM-20251106-00001276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</si>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</sst>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41" dataDxfId="140" headerRowBorderDxfId="138" tableBorderDxfId="139" totalsRowBorderDxfId="137">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32" dataDxfId="31" headerRowBorderDxfId="29" tableBorderDxfId="30" totalsRowBorderDxfId="28">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6" totalsRowShown="0" headerRowDxfId="15" dataDxfId="14" headerRowBorderDxfId="12" tableBorderDxfId="13">
  <autoFilter ref="A1:L2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A9" sqref="A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304.65450856481766</v>
      </c>
      <c r="H2" s="76">
        <v>45662.943402777775</v>
      </c>
      <c r="I2" s="59" t="str">
        <f>IFERROR(VLOOKUP(D2,DB!A:F,6,0),"")</f>
        <v>Generator-SG</v>
      </c>
      <c r="J2" s="59" t="str">
        <f>IFERROR(VLOOKUP(D2,DB!A:G,7,0),"")</f>
        <v>Dead</v>
      </c>
      <c r="K2" s="67" t="s">
        <v>39022</v>
      </c>
      <c r="L2" s="65" t="str">
        <f>IFERROR(VLOOKUP(D2,DB!A:I,9,0),"")</f>
        <v>Latis</v>
      </c>
    </row>
    <row r="3" spans="1:15" ht="15" customHeight="1">
      <c r="A3" s="122"/>
      <c r="B3" s="123" t="str">
        <f>IFERROR(VLOOKUP(D3,DB!A:K,11,0),"")</f>
        <v/>
      </c>
      <c r="C3" s="123"/>
      <c r="D3" s="123"/>
      <c r="E3" s="124"/>
      <c r="F3" s="125"/>
      <c r="G3" s="126">
        <f ca="1">IFERROR(NOW()-F3,"")</f>
        <v>45967.602934490744</v>
      </c>
      <c r="H3" s="125"/>
      <c r="I3" s="123" t="str">
        <f>IFERROR(VLOOKUP(D3,DB!A:F,6,0),"")</f>
        <v/>
      </c>
      <c r="J3" s="123" t="str">
        <f>IFERROR(VLOOKUP(D3,DB!A:G,7,0),"")</f>
        <v/>
      </c>
      <c r="K3" s="127"/>
      <c r="L3" s="128" t="str">
        <f>IFERROR(VLOOKUP(D3,DB!A:I,9,0),"")</f>
        <v/>
      </c>
    </row>
    <row r="4" spans="1:15" ht="15" customHeight="1">
      <c r="A4" s="122"/>
      <c r="B4" s="123" t="str">
        <f>IFERROR(VLOOKUP(D4,DB!A:K,11,0),"")</f>
        <v/>
      </c>
      <c r="C4" s="123"/>
      <c r="D4" s="123"/>
      <c r="E4" s="124"/>
      <c r="F4" s="125"/>
      <c r="G4" s="126">
        <f ca="1">IFERROR(NOW()-F4,"")</f>
        <v>45967.602934490744</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45967.602934490744</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45967.602934490744</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45967.602934490744</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45967.602934490744</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45967.602934490744</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45967.602934490744</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45967.602934490744</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45967.602934490744</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45967.602934490744</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45967.602934490744</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45967.602934490744</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45967.602934490744</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45967.602934490744</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45967.602934490744</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45967.602934490744</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45967.602934490744</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45967.602934490744</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45967.602934490744</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45967.602934490744</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45967.602934490744</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45967.602934490744</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45967.602934490744</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45967.602934490744</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45967.602934490744</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45967.602934490744</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45967.602934490744</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45967.602934490744</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45967.602934490744</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45967.602934490744</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45967.602934490744</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45967.602934490744</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45967.602934490744</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45967.602934490744</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45967.602934490744</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45967.602934490744</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45967.602934490744</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45967.602934490744</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45967.602934490744</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45967.602934490744</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45967.602934490744</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45967.602934490744</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45967.602934490744</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45967.602934490744</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45967.602934490744</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45967.602934490744</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45967.602934490744</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45967.602934490744</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45967.602934490744</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45967.602934490744</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45967.602934490744</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45967.602934490744</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45967.602934490744</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45967.602934490744</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45967.602934490744</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45967.602934490744</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45967.602934490744</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45967.602934490744</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45967.602934490744</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45967.602934490744</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45967.602934490744</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45967.602934490744</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45967.602934490744</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45967.602934490744</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45967.602934490744</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45967.602934490744</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45967.602934490744</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45967.602934490744</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45967.602934490744</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45967.602934490744</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45967.602934490744</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45967.602934490744</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45967.602934490744</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45967.602934490744</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45967.602934490744</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45967.602934490744</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45967.602934490744</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45967.602934490744</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45967.602934490744</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45967.602934490744</v>
      </c>
      <c r="H83" s="125"/>
      <c r="I83" s="123" t="str">
        <f>IFERROR(VLOOKUP(D83,DB!A:F,6,0),"")</f>
        <v/>
      </c>
      <c r="J83" s="123" t="str">
        <f>IFERROR(VLOOKUP(D83,DB!A:G,7,0),"")</f>
        <v/>
      </c>
      <c r="K83" s="127"/>
      <c r="L83" s="128" t="str">
        <f>IFERROR(VLOOKUP(D83,DB!A:I,9,0),"")</f>
        <v/>
      </c>
    </row>
    <row r="84" spans="1:12" ht="15" customHeight="1">
      <c r="A84" s="131"/>
      <c r="B84" s="132" t="str">
        <f>IFERROR(VLOOKUP(D84,DB!A:K,11,0),"")</f>
        <v/>
      </c>
      <c r="C84" s="132"/>
      <c r="D84" s="132"/>
      <c r="E84" s="133"/>
      <c r="F84" s="134"/>
      <c r="G84" s="135">
        <f ca="1">IFERROR(NOW()-F84,"")</f>
        <v>45967.602934490744</v>
      </c>
      <c r="H84" s="134"/>
      <c r="I84" s="132" t="str">
        <f>IFERROR(VLOOKUP(D84,DB!A:F,6,0),"")</f>
        <v/>
      </c>
      <c r="J84" s="132" t="str">
        <f>IFERROR(VLOOKUP(D84,DB!A:G,7,0),"")</f>
        <v/>
      </c>
      <c r="K84" s="136"/>
      <c r="L84" s="137" t="str">
        <f>IFERROR(VLOOKUP(D84,DB!A:I,9,0),"")</f>
        <v/>
      </c>
    </row>
  </sheetData>
  <customSheetViews>
    <customSheetView guid="{F6042A99-DD27-4453-835D-0834D95730CC}" filter="1" showAutoFilter="1">
      <pageMargins left="0" right="0" top="0" bottom="0" header="0" footer="0"/>
      <autoFilter ref="B1:M1" xr:uid="{274B8CA7-2FCA-4CE9-9CF5-913923B7BA17}"/>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142.60309652778233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2" t="s">
        <v>39105</v>
      </c>
      <c r="B4" s="18" t="str">
        <f>IFERROR(VLOOKUP(D4,DB!A:K,11,0),"")</f>
        <v>R2</v>
      </c>
      <c r="C4" s="18">
        <v>1</v>
      </c>
      <c r="D4" s="18" t="s">
        <v>39106</v>
      </c>
      <c r="E4" s="103" t="s">
        <v>39021</v>
      </c>
      <c r="F4" s="104">
        <v>45967.485706018517</v>
      </c>
      <c r="G4" s="105">
        <f ca="1">IFERROR(NOW()-F4,"-")</f>
        <v>0.11722847222699784</v>
      </c>
      <c r="H4" s="161">
        <v>45967.486527777779</v>
      </c>
      <c r="I4" s="18" t="str">
        <f>IFERROR(VLOOKUP(D4,DB!A:F,6,0),"")</f>
        <v>Generator-DG</v>
      </c>
      <c r="J4" s="18" t="str">
        <f>IFERROR(VLOOKUP(D4,DB!A:G,7,0),"")</f>
        <v>Weak</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39108</v>
      </c>
      <c r="B5" s="18" t="str">
        <f>IFERROR(VLOOKUP(D5,DB!A:K,11,0),"")</f>
        <v>R2</v>
      </c>
      <c r="C5" s="18">
        <v>1</v>
      </c>
      <c r="D5" s="18" t="s">
        <v>17019</v>
      </c>
      <c r="E5" s="103" t="s">
        <v>39021</v>
      </c>
      <c r="F5" s="104">
        <v>45967.492199074077</v>
      </c>
      <c r="G5" s="105">
        <f ca="1">IFERROR(NOW()-F5,"-")</f>
        <v>0.11073541666701203</v>
      </c>
      <c r="H5" s="104">
        <v>45967.492118055554</v>
      </c>
      <c r="I5" s="18" t="str">
        <f>IFERROR(VLOOKUP(D5,DB!A:F,6,0),"")</f>
        <v>SCECO</v>
      </c>
      <c r="J5" s="18" t="str">
        <f>IFERROR(VLOOKUP(D5,DB!A:G,7,0),"")</f>
        <v>In progress</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45967.602934490744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45967.602934490744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45967.602934490744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45967.602934490744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45967.602934490744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45967.602934490744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45967.602934490744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45967.602934490744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45967.602934490744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45967.602934490744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45967.602934490744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45967.602934490744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45967.602934490744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45967.602934490744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45967.602934490744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45967.602934490744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45967.602934490744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45967.602934490744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45967.602934490744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45967.602934490744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45967.602934490744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45967.602934490744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45967.602934490744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45967.602934490744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45967.602934490744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45967.602934490744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45967.602934490744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45967.602934490744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45967.602934490744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45967.602934490744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45967.602934490744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45967.602934490744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45967.602934490744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45967.602934490744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45967.602934490744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45967.602934490744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45967.602934490744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45967.602934490744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45967.602934490744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45967.602934490744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45967.602934490744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45967.602934490744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45967.602934490744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45967.602934490744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45967.602934490744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45967.602934490744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45967.602934490744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45967.602934490744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45967.602934490744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45967.602934490744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45967.602934490744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45967.602934490744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45967.602934490744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45967.602934490744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45967.602934490744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45967.602934490744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45967.602934490744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45967.602934490744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45967.602934490744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45967.602934490744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45967.602934490744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45967.602934490744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45967.602934490744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45967.602934490744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45967.602934490744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45967.602934490744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45967.602934490744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45967.602934490744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45967.602934490744</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45967.602934490744</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45967.602934490744</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45967.602934490744</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45967.602934490744</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45967.602934490744</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45967.602934490744</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45967.602934490744</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45967.602934490744</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45967.602934490744</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45967.602934490744</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45967.602934490744</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45967.602934490744</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45967.602934490744</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45967.602934490744</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45967.602934490744</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47"/>
      <c r="B90" s="148" t="str">
        <f>IFERROR(VLOOKUP(D90,DB!A:K,11,0),"")</f>
        <v/>
      </c>
      <c r="C90" s="148"/>
      <c r="D90" s="148"/>
      <c r="E90" s="149"/>
      <c r="F90" s="150"/>
      <c r="G90" s="151">
        <f ca="1">IFERROR(NOW()-F90,"-")</f>
        <v>45967.602934490744</v>
      </c>
      <c r="H90" s="150"/>
      <c r="I90" s="148" t="str">
        <f>IFERROR(VLOOKUP(D90,DB!A:F,6,0),"")</f>
        <v/>
      </c>
      <c r="J90" s="148" t="str">
        <f>IFERROR(VLOOKUP(D90,DB!A:G,7,0),"")</f>
        <v/>
      </c>
      <c r="K90" s="152"/>
      <c r="L90" s="148" t="str">
        <f>IFERROR(VLOOKUP(D90,DB!A:I,9,0),"")</f>
        <v/>
      </c>
      <c r="M90" s="148"/>
      <c r="N90" s="148"/>
      <c r="O90" s="148"/>
      <c r="P90" s="148"/>
      <c r="Q90" s="148"/>
      <c r="R90" s="148"/>
      <c r="S90" s="148"/>
      <c r="T90" s="148"/>
      <c r="U90" s="148"/>
      <c r="V90" s="148"/>
      <c r="W90" s="148"/>
      <c r="X90" s="148"/>
      <c r="Y90" s="148"/>
      <c r="Z90" s="148"/>
      <c r="AA90" s="148"/>
      <c r="AB90" s="148"/>
      <c r="AC90" s="148"/>
      <c r="AD90" s="148"/>
      <c r="AE90" s="148"/>
      <c r="AF90" s="148"/>
      <c r="AG90" s="148"/>
      <c r="AH90" s="148"/>
      <c r="AI90" s="148"/>
      <c r="AJ90" s="148"/>
      <c r="AK90" s="148"/>
      <c r="AL90" s="148"/>
      <c r="AM90" s="148"/>
      <c r="AN90" s="148"/>
      <c r="AO90" s="148"/>
      <c r="AP90" s="148"/>
      <c r="AQ90" s="148"/>
      <c r="AR90" s="148"/>
      <c r="AS90" s="148"/>
      <c r="AT90" s="148"/>
      <c r="AU90" s="148"/>
      <c r="AV90" s="148"/>
      <c r="AW90" s="148"/>
      <c r="AX90" s="148"/>
      <c r="AY90" s="148"/>
      <c r="AZ90" s="148"/>
      <c r="BA90" s="148"/>
      <c r="BB90" s="148"/>
      <c r="BC90" s="148"/>
      <c r="BD90" s="148"/>
      <c r="BE90" s="148"/>
      <c r="BF90" s="148"/>
      <c r="BG90" s="148"/>
      <c r="BH90" s="148"/>
      <c r="BI90" s="148"/>
      <c r="BJ90" s="148"/>
      <c r="BK90" s="148"/>
      <c r="BL90" s="148"/>
      <c r="BM90" s="148"/>
      <c r="BN90" s="148"/>
      <c r="BO90" s="148"/>
      <c r="BP90" s="148"/>
      <c r="BQ90" s="148"/>
      <c r="BR90" s="148"/>
      <c r="BS90" s="148"/>
      <c r="BT90" s="148"/>
      <c r="BU90" s="148"/>
      <c r="BV90" s="148"/>
      <c r="BW90" s="148"/>
      <c r="BX90" s="148"/>
      <c r="BY90" s="148"/>
      <c r="BZ90" s="148"/>
      <c r="CA90" s="148"/>
      <c r="CB90" s="148"/>
      <c r="CC90" s="148"/>
      <c r="CD90" s="148"/>
      <c r="CE90" s="148"/>
      <c r="CF90" s="148"/>
      <c r="CG90" s="148"/>
      <c r="CH90" s="148"/>
      <c r="CI90" s="148"/>
      <c r="CJ90" s="15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5"/>
      <c r="B2" s="61" t="str">
        <f>IFERROR(VLOOKUP(D2,DB!A:K,11,0),"")</f>
        <v/>
      </c>
      <c r="C2" s="18"/>
      <c r="D2" s="18"/>
      <c r="E2" s="18"/>
      <c r="F2" s="20"/>
      <c r="G2" s="21">
        <f t="shared" ref="G2:G25" ca="1" si="0">IFERROR(NOW()-F2,"-")</f>
        <v>45967.602934490744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45967.602934490744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45967.602934490744</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45967.602934490744</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45967.602934490744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45967.602934490744</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45967.602934490744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45967.602934490744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45967.602934490744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45967.602934490744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45967.602934490744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45967.602934490744</v>
      </c>
      <c r="H13" s="22" t="s">
        <v>39110</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45967.602934490744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45967.602934490744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45967.602934490744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45967.602934490744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45967.602934490744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45967.602934490744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45967.602934490744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45967.602934490744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45967.602934490744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45967.602934490744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45967.602934490744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45967.602934490744</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39111</v>
      </c>
      <c r="D26" s="18"/>
      <c r="E26" s="18"/>
      <c r="F26" s="20"/>
      <c r="G26" s="21">
        <f t="shared" ref="G26:G89" ca="1" si="1">IFERROR(NOW()-F26,"-")</f>
        <v>45967.602934490744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45967.602934490744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45967.602934490744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45967.602934490744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45967.602934490744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45967.602934490744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45967.602934490744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45967.602934490744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45967.602934490744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45967.602934490744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45967.602934490744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45967.602934490744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45967.602934490744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45967.602934490744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45967.602934490744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45967.602934490744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45967.602934490744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45967.602934490744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45967.602934490744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45967.602934490744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45967.602934490744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45967.602934490744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45967.602934490744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45967.602934490744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45967.602934490744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45967.602934490744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45967.602934490744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45967.602934490744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45967.602934490744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45967.602934490744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45967.602934490744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45967.602934490744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45967.602934490744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45967.602934490744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45967.602934490744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45967.602934490744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45967.602934490744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45967.602934490744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45967.602934490744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45967.602934490744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45967.602934490744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45967.602934490744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45967.602934490744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45967.602934490744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45967.602934490744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45967.602934490744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45967.602934490744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45967.602934490744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45967.602934490744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45967.602934490744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45967.602934490744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45967.602934490744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45967.602934490744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45967.602934490744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45967.602934490744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45967.602934490744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45967.602934490744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45967.602934490744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45967.602934490744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45967.602934490744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45967.602934490744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45967.602934490744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45967.602934490744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45967.602934490744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45967.602934490744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45967.602934490744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45967.602934490744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45967.602934490744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45967.602934490744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45967.602934490744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45967.602934490744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45967.602934490744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45967.602934490744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45967.602934490744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45967.602934490744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45967.602934490744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45967.602934490744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45967.602934490744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45967.602934490744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45967.602934490744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45967.602934490744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45967.602934490744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45967.602934490744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45967.602934490744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45967.602934490744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45967.602934490744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45967.602934490744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45967.602934490744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45967.602934490744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45967.602934490744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45967.602934490744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45967.602934490744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45967.602934490744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45967.602934490744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45967.602934490744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45967.602934490744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45967.602934490744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45967.602934490744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45967.602934490744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45967.602934490744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45967.602934490744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45967.602934490744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45967.602934490744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45967.602934490744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45967.602934490744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45967.602934490744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45967.602934490744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45967.602934490744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45967.602934490744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45967.602934490744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45967.602934490744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45967.602934490744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45967.602934490744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45967.602934490744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45967.602934490744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45967.602934490744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45967.602934490744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45967.602934490744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45967.602934490744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45967.602934490744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45967.602934490744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45967.602934490744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45967.602934490744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45967.602934490744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45967.602934490744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45967.602934490744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45967.602934490744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45967.602934490744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45967.602934490744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45967.602934490744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45967.602934490744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45967.602934490744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45967.602934490744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45967.602934490744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45967.602934490744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45967.602934490744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45967.602934490744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45967.602934490744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45967.602934490744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45967.602934490744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45967.602934490744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45967.602934490744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45967.602934490744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45967.602934490744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45967.602934490744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45967.602934490744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45967.602934490744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45967.602934490744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45967.602934490744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45967.602934490744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45967.602934490744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45967.602934490744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45967.602934490744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45967.602934490744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45967.602934490744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45967.602934490744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45967.602934490744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45967.602934490744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45967.602934490744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45967.602934490744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45967.602934490744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45967.602934490744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45967.602934490744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45967.602934490744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45967.602934490744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45967.602934490744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45967.602934490744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45967.602934490744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45967.602934490744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45967.602934490744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45967.602934490744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45967.602934490744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45967.602934490744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45967.602934490744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45967.602934490744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45967.602934490744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45967.602934490744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45967.602934490744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45967.602934490744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45967.602934490744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45967.602934490744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45967.602934490744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45967.602934490744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45967.602934490744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45967.602934490744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45967.602934490744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45967.602934490744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45967.602934490744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45967.602934490744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45967.602934490744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45967.602934490744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45967.602934490744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45967.602934490744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45967.602934490744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45967.602934490744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45967.602934490744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45967.602934490744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45967.602934490744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45967.602934490744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45967.602934490744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45967.602934490744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45967.602934490744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45967.602934490744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45967.602934490744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45967.602934490744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45967.602934490744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45967.602934490744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45967.602934490744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45967.602934490744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45967.602934490744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45967.602934490744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45967.602934490744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45967.602934490744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45967.602934490744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45967.602934490744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45967.602934490744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45967.602934490744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45967.602934490744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45967.602934490744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45967.602934490744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45967.602934490744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45967.602934490744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45967.602934490744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45967.602934490744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45967.602934490744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45967.602934490744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45967.602934490744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45967.602934490744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45967.602934490744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45967.602934490744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45967.602934490744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45967.602934490744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45967.602934490744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45967.602934490744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45967.602934490744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45967.602934490744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45967.602934490744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45967.602934490744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45967.602934490744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45967.602934490744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45967.602934490744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45967.602934490744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45967.602934490744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45967.602934490744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45967.602934490744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45967.602934490744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45967.602934490744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45967.602934490744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45967.602934490744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45967.602934490744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45967.602934490744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45967.602934490744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45967.602934490744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45967.602934490744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45967.602934490744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45967.602934490744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45967.602934490744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45967.602934490744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45967.602934490744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45967.602934490744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45967.602934490744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45967.602934490744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45967.602934490744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45967.602934490744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45967.602934490744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45967.602934490744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45967.602934490744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45967.602934490744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45967.602934490744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45967.602934490744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45967.602934490744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45967.602934490744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45967.602934490744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45967.602934490744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45967.602934490744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45967.602934490744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45967.602934490744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45967.602934490744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45967.602934490744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45967.602934490744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45967.602934490744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45967.602934490744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45967.602934490744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45967.602934490744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45967.602934490744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45967.602934490744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45967.602934490744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45967.602934490744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45967.602934490744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45967.602934490744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45967.602934490744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45967.602934490744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45967.602934490744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45967.602934490744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45967.602934490744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45967.602934490744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45967.602934490744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45967.602934490744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45967.602934490744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45967.602934490744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45967.602934490744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45967.602934490744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45967.602934490744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45967.602934490744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45967.602934490744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45967.602934490744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45967.602934490744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45967.602934490744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45967.602934490744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45967.602934490744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45967.602934490744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45967.602934490744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45967.602934490744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45967.602934490744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45967.602934490744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45967.602934490744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45967.602934490744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45967.602934490744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45967.602934490744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45967.602934490744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45967.602934490744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45967.602934490744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45967.602934490744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45967.602934490744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45967.602934490744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45967.602934490744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45967.602934490744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45967.602934490744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45967.602934490744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45967.602934490744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45967.602934490744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45967.602934490744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45967.602934490744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45967.602934490744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45967.602934490744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45967.602934490744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45967.602934490744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45967.602934490744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45967.602934490744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45967.602934490744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45967.602934490744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45967.602934490744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45967.602934490744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45967.602934490744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45967.602934490744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45967.602934490744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45967.602934490744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45967.602934490744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45967.602934490744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45967.602934490744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45967.602934490744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45967.602934490744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45967.602934490744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45967.602934490744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45967.602934490744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45967.602934490744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45967.602934490744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45967.602934490744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45967.602934490744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45967.602934490744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45967.602934490744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45967.602934490744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45967.602934490744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45967.602934490744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45967.602934490744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45967.602934490744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45967.602934490744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45967.602934490744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45967.602934490744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45967.602934490744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45967.602934490744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45967.602934490744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45967.602934490744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45967.602934490744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45967.602934490744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45967.602934490744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45967.602934490744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45967.602934490744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45967.602934490744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45967.602934490744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45967.602934490744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45967.602934490744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45967.602934490744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45967.602934490744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45967.602934490744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45967.602934490744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45967.602934490744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45967.602934490744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45967.602934490744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45967.602934490744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45967.602934490744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45967.602934490744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45967.602934490744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45967.602934490744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45967.602934490744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45967.602934490744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45967.602934490744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45967.602934490744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45967.602934490744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45967.602934490744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45967.602934490744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45967.602934490744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45967.602934490744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45967.602934490744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45967.602934490744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45967.602934490744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45967.602934490744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45967.602934490744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45967.602934490744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45967.602934490744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45967.602934490744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45967.602934490744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45967.602934490744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45967.602934490744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45967.602934490744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45967.602934490744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45967.602934490744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45967.602934490744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45967.602934490744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45967.602934490744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45967.602934490744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45967.602934490744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45967.602934490744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45967.602934490744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45967.602934490744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45967.602934490744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45967.602934490744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45967.602934490744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45967.602934490744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45967.602934490744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45967.602934490744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45967.602934490744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45967.602934490744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45967.602934490744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45967.602934490744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45967.602934490744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45967.602934490744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45967.602934490744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45967.602934490744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45967.602934490744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45967.602934490744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45967.602934490744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45967.602934490744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45967.602934490744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45967.602934490744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45967.602934490744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45967.602934490744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45967.602934490744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45967.602934490744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45967.602934490744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45967.602934490744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45967.602934490744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45967.602934490744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45967.602934490744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45967.602934490744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45967.602934490744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45967.602934490744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45967.602934490744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45967.602934490744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45967.602934490744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45967.602934490744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45967.602934490744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45967.602934490744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45967.602934490744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45967.602934490744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45967.602934490744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45967.602934490744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45967.602934490744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45967.602934490744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45967.602934490744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45967.602934490744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45967.602934490744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45967.602934490744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45967.602934490744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45967.602934490744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45967.602934490744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45967.602934490744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45967.602934490744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45967.602934490744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45967.602934490744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45967.602934490744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45967.602934490744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45967.602934490744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45967.602934490744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45967.602934490744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45967.602934490744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45967.602934490744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45967.602934490744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45967.602934490744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45967.602934490744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45967.602934490744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45967.602934490744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45967.602934490744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45967.602934490744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45967.602934490744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45967.602934490744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45967.602934490744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45967.602934490744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45967.602934490744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45967.602934490744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45967.602934490744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45967.602934490744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45967.602934490744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45967.602934490744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45967.602934490744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45967.602934490744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45967.602934490744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45967.602934490744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45967.602934490744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45967.602934490744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45967.602934490744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45967.602934490744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45967.602934490744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45967.602934490744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45967.602934490744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45967.602934490744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45967.602934490744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45967.602934490744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45967.602934490744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45967.602934490744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45967.602934490744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45967.602934490744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45967.602934490744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45967.602934490744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45967.602934490744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45967.602934490744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45967.602934490744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45967.602934490744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45967.602934490744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45967.602934490744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45967.602934490744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45967.602934490744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45967.602934490744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45967.602934490744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45967.602934490744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45967.602934490744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45967.602934490744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45967.602934490744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45967.602934490744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45967.602934490744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45967.602934490744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45967.602934490744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45967.602934490744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45967.602934490744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45967.602934490744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45967.602934490744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45967.602934490744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45967.602934490744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45967.602934490744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45967.602934490744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45967.602934490744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45967.602934490744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45967.602934490744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45967.602934490744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45967.602934490744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45967.602934490744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45967.602934490744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45967.602934490744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45967.602934490744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45967.602934490744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45967.602934490744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45967.602934490744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45967.602934490744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45967.602934490744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45967.602934490744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45967.602934490744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45967.602934490744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45967.602934490744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45967.602934490744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45967.602934490744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45967.602934490744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45967.602934490744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45967.602934490744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45967.602934490744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45967.602934490744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45967.602934490744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45967.602934490744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45967.602934490744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45967.602934490744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45967.602934490744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45967.602934490744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45967.602934490744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45967.602934490744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45967.602934490744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45967.602934490744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45967.602934490744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45967.602934490744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45967.602934490744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45967.602934490744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45967.602934490744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45967.602934490744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45967.602934490744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45967.602934490744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45967.602934490744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45967.602934490744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45967.602934490744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45967.602934490744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45967.602934490744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45967.602934490744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45967.602934490744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45967.602934490744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45967.602934490744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45967.602934490744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45967.602934490744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45967.602934490744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45967.602934490744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45967.602934490744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45967.602934490744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45967.602934490744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45967.602934490744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45967.602934490744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45967.602934490744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45967.602934490744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45967.602934490744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45967.602934490744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45967.602934490744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45967.602934490744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45967.602934490744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45967.602934490744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45967.602934490744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45967.602934490744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45967.602934490744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45967.602934490744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45967.602934490744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45967.602934490744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45967.602934490744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45967.602934490744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45967.602934490744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45967.602934490744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45967.602934490744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45967.602934490744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45967.602934490744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45967.602934490744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45967.602934490744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45967.602934490744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45967.602934490744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45967.602934490744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45967.602934490744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45967.602934490744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45967.602934490744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45967.602934490744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45967.602934490744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45967.602934490744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45967.602934490744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45967.602934490744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45967.602934490744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45967.602934490744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45967.602934490744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45967.602934490744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45967.602934490744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45967.602934490744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45967.602934490744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45967.602934490744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45967.602934490744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45967.602934490744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45967.602934490744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45967.602934490744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45967.602934490744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45967.602934490744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45967.602934490744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45967.602934490744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45967.602934490744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45967.602934490744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45967.602934490744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45967.602934490744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45967.602934490744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45967.602934490744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45967.602934490744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45967.602934490744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45967.602934490744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45967.602934490744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45967.602934490744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45967.602934490744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45967.602934490744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45967.602934490744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45967.602934490744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45967.602934490744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45967.602934490744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45967.602934490744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45967.602934490744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45967.602934490744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45967.602934490744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45967.602934490744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45967.602934490744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45967.602934490744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45967.602934490744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45967.602934490744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45967.602934490744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45967.602934490744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45967.602934490744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45967.602934490744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45967.602934490744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45967.602934490744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45967.602934490744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45967.602934490744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45967.602934490744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45967.602934490744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45967.602934490744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45967.602934490744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45967.602934490744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45967.602934490744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45967.602934490744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45967.602934490744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45967.602934490744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45967.602934490744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45967.602934490744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45967.602934490744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45967.602934490744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45967.602934490744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45967.602934490744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45967.602934490744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45967.602934490744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45967.602934490744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45967.602934490744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45967.602934490744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45967.602934490744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45967.602934490744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45967.602934490744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45967.602934490744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45967.602934490744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45967.602934490744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45967.602934490744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45967.602934490744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45967.602934490744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45967.602934490744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45967.602934490744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45967.602934490744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45967.602934490744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45967.602934490744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45967.602934490744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45967.602934490744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45967.602934490744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45967.602934490744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45967.602934490744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45967.602934490744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45967.602934490744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45967.602934490744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45967.602934490744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45967.602934490744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45967.602934490744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45967.602934490744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45967.602934490744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45967.602934490744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45967.602934490744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45967.602934490744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45967.602934490744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45967.602934490744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45967.602934490744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45967.602934490744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45967.602934490744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45967.602934490744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45967.602934490744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45967.602934490744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45967.602934490744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45967.602934490744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45967.602934490744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45967.602934490744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45967.602934490744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45967.602934490744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45967.602934490744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45967.602934490744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45967.602934490744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45967.602934490744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45967.602934490744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45967.602934490744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45967.602934490744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45967.602934490744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45967.602934490744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45967.602934490744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45967.602934490744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45967.602934490744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45967.602934490744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45967.602934490744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45967.602934490744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45967.602934490744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45967.602934490744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45967.602934490744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45967.602934490744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45967.602934490744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45967.602934490744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45967.602934490744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45967.602934490744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45967.602934490744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45967.602934490744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45967.602934490744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45967.602934490744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45967.602934490744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45967.602934490744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45967.602934490744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45967.602934490744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45967.602934490744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45967.602934490744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45967.602934490744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45967.602934490744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45967.602934490744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45967.602934490744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45967.602934490744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45967.602934490744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45967.602934490744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45967.602934490744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45967.602934490744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45967.602934490744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45967.602934490744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45967.602934490744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45967.602934490744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45967.602934490744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45967.602934490744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45967.602934490744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45967.602934490744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45967.602934490744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45967.602934490744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45967.602934490744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45967.602934490744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45967.602934490744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45967.602934490744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45967.602934490744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45967.602934490744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45967.602934490744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45967.602934490744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45967.602934490744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45967.602934490744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45967.602934490744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45967.602934490744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45967.602934490744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45967.602934490744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45967.602934490744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45967.602934490744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45967.602934490744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45967.602934490744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45967.602934490744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45967.602934490744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45967.602934490744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45967.602934490744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45967.602934490744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45967.602934490744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45967.602934490744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45967.602934490744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45967.602934490744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45967.602934490744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45967.602934490744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45967.602934490744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45967.602934490744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45967.602934490744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45967.602934490744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45967.602934490744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45967.602934490744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45967.602934490744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45967.602934490744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45967.602934490744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45967.602934490744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45967.602934490744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45967.602934490744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45967.602934490744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45967.602934490744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45967.602934490744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45967.602934490744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45967.602934490744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45967.602934490744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45967.602934490744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45967.602934490744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45967.602934490744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45967.602934490744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45967.602934490744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45967.602934490744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45967.602934490744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45967.602934490744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45967.602934490744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45967.602934490744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45967.602934490744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45967.602934490744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45967.602934490744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45967.602934490744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45967.602934490744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45967.602934490744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45967.602934490744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45967.602934490744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45967.602934490744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45967.602934490744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45967.602934490744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45967.602934490744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45967.602934490744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45967.602934490744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45967.602934490744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45967.602934490744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45967.602934490744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45967.602934490744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45967.602934490744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45967.602934490744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45967.602934490744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45967.602934490744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45967.602934490744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45967.602934490744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45967.602934490744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45967.602934490744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45967.602934490744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45967.602934490744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45967.602934490744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45967.602934490744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45967.602934490744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45967.602934490744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45967.602934490744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45967.602934490744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45967.602934490744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45967.602934490744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45967.602934490744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45967.602934490744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45967.602934490744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45967.602934490744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45967.602934490744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45967.602934490744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45967.602934490744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45967.602934490744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45967.602934490744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45967.602934490744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45967.602934490744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45967.602934490744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45967.602934490744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45967.602934490744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45967.602934490744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45967.602934490744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45967.602934490744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45967.602934490744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45967.602934490744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45967.602934490744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45967.602934490744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45967.602934490744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45967.602934490744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45967.602934490744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45967.602934490744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45967.602934490744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45967.602934490744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45967.602934490744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45967.602934490744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45967.602934490744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45967.602934490744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45967.602934490744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45967.602934490744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45967.602934490744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45967.602934490744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45967.602934490744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45967.602934490744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45967.602934490744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45967.602934490744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45967.602934490744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45967.602934490744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45967.602934490744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45967.602934490744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45967.602934490744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45967.602934490744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45967.602934490744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45967.602934490744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45967.602934490744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45967.602934490744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45967.602934490744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45967.602934490744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45967.602934490744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45967.602934490744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45967.602934490744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45967.602934490744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45967.602934490744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45967.602934490744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45967.602934490744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45967.602934490744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45967.602934490744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45967.602934490744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45967.602934490744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45967.602934490744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45967.602934490744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45967.602934490744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45967.602934490744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45967.602934490744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45967.602934490744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45967.602934490744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45967.602934490744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45967.602934490744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45967.602934490744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45967.602934490744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45967.602934490744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45967.602934490744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45967.602934490744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45967.602934490744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45967.602934490744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45967.602934490744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45967.602934490744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45967.602934490744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45967.602934490744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45967.602934490744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45967.602934490744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45967.602934490744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45967.602934490744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45967.602934490744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45967.602934490744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45967.602934490744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45967.602934490744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45967.602934490744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45967.602934490744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45967.602934490744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45967.602934490744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45967.602934490744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45967.602934490744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45967.602934490744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45967.602934490744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45967.602934490744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45967.602934490744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45967.602934490744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45967.602934490744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45967.602934490744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45967.602934490744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45967.602934490744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45967.602934490744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45967.602934490744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45967.602934490744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45967.602934490744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45967.602934490744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45967.602934490744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45967.602934490744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45967.602934490744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45967.602934490744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45967.602934490744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45967.602934490744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45967.602934490744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45967.602934490744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45967.602934490744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45967.602934490744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45967.602934490744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45967.602934490744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45967.602934490744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45967.602934490744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45967.602934490744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45967.602934490744</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45967.602934490744</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45967.602934490744</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45967.602934490744</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45967.602934490744</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45967.602934490744</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45967.602934490744</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45967.602934490744</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45967.602934490744</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45967.602934490744</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workbookViewId="0">
      <selection activeCell="D21" sqref="D2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ca="1">IFERROR(NOW()-F2,"")</f>
        <v>264.1222168981476</v>
      </c>
      <c r="H2" s="96">
        <v>45703.474768518521</v>
      </c>
      <c r="I2" s="96" t="str">
        <f>IFERROR(VLOOKUP(D2,DB!A:F,6,0),"")</f>
        <v>SCECO</v>
      </c>
      <c r="J2" s="96" t="str">
        <f>IFERROR(VLOOKUP(D2,DB!A:G,7,0),"")</f>
        <v>Dead</v>
      </c>
      <c r="K2" s="98" t="s">
        <v>39113</v>
      </c>
      <c r="L2" s="92" t="str">
        <f>IFERROR(VLOOKUP(D2,DB!A:I,9,0),"")</f>
        <v>Latis</v>
      </c>
    </row>
    <row r="3" spans="1:16" ht="15" customHeight="1">
      <c r="A3" s="108" t="s">
        <v>39114</v>
      </c>
      <c r="B3" s="108" t="str">
        <f>IFERROR(VLOOKUP(D3,DB!A:K,11,0),"")</f>
        <v>R4</v>
      </c>
      <c r="C3" s="109">
        <v>4</v>
      </c>
      <c r="D3" s="92" t="s">
        <v>36675</v>
      </c>
      <c r="E3" s="95" t="s">
        <v>39021</v>
      </c>
      <c r="F3" s="112">
        <v>45967.395231481481</v>
      </c>
      <c r="G3" s="113">
        <f ca="1">IFERROR(NOW()-F3,"")</f>
        <v>0.20770300926233176</v>
      </c>
      <c r="H3" s="112">
        <v>45967.385509259257</v>
      </c>
      <c r="I3" s="108" t="str">
        <f>IFERROR(VLOOKUP(D3,DB!A:F,6,0),"")</f>
        <v>SCECO</v>
      </c>
      <c r="J3" s="108" t="str">
        <f>IFERROR(VLOOKUP(D3,DB!A:G,7,0),"")</f>
        <v>Vandalized</v>
      </c>
      <c r="K3" s="114" t="s">
        <v>39115</v>
      </c>
      <c r="L3" s="110" t="str">
        <f>IFERROR(VLOOKUP(D3,DB!A:I,9,0),"")</f>
        <v>Latis</v>
      </c>
    </row>
    <row r="4" spans="1:16" ht="15" customHeight="1">
      <c r="A4" s="108" t="s">
        <v>39116</v>
      </c>
      <c r="B4" s="108" t="str">
        <f>IFERROR(VLOOKUP(D4,DB!A:K,11,0),"")</f>
        <v>R4</v>
      </c>
      <c r="C4" s="109">
        <v>2</v>
      </c>
      <c r="D4" s="92" t="s">
        <v>36626</v>
      </c>
      <c r="E4" s="95" t="s">
        <v>39021</v>
      </c>
      <c r="F4" s="112">
        <v>45967.481736111113</v>
      </c>
      <c r="G4" s="113">
        <f ca="1">IFERROR(NOW()-F4,"")</f>
        <v>0.12119837963109603</v>
      </c>
      <c r="H4" s="112">
        <v>45967.385208333333</v>
      </c>
      <c r="I4" s="108" t="str">
        <f>IFERROR(VLOOKUP(D4,DB!A:F,6,0),"")</f>
        <v>SCECO</v>
      </c>
      <c r="J4" s="108" t="str">
        <f>IFERROR(VLOOKUP(D4,DB!A:G,7,0),"")</f>
        <v>Dead</v>
      </c>
      <c r="K4" s="114" t="s">
        <v>39117</v>
      </c>
      <c r="L4" s="110" t="str">
        <f>IFERROR(VLOOKUP(D4,DB!A:I,9,0),"")</f>
        <v>Latis</v>
      </c>
    </row>
    <row r="5" spans="1:16" ht="15" customHeight="1">
      <c r="A5" s="108" t="s">
        <v>39118</v>
      </c>
      <c r="B5" s="108" t="str">
        <f>IFERROR(VLOOKUP(D5,DB!A:K,11,0),"")</f>
        <v>R4</v>
      </c>
      <c r="C5" s="109">
        <v>1</v>
      </c>
      <c r="D5" s="92" t="s">
        <v>35241</v>
      </c>
      <c r="E5" s="95" t="s">
        <v>39021</v>
      </c>
      <c r="F5" s="112"/>
      <c r="G5" s="113">
        <f ca="1">IFERROR(NOW()-F5,"")</f>
        <v>45967.602934490744</v>
      </c>
      <c r="H5" s="112">
        <v>45967.486990740741</v>
      </c>
      <c r="I5" s="108" t="str">
        <f>IFERROR(VLOOKUP(D5,DB!A:F,6,0),"")</f>
        <v>Generator-SG</v>
      </c>
      <c r="J5" s="108" t="str">
        <f>IFERROR(VLOOKUP(D5,DB!A:G,7,0),"")</f>
        <v>Dead</v>
      </c>
      <c r="K5" s="114" t="s">
        <v>39119</v>
      </c>
      <c r="L5" s="110" t="str">
        <f>IFERROR(VLOOKUP(D5,DB!A:I,9,0),"")</f>
        <v>Latis</v>
      </c>
    </row>
    <row r="6" spans="1:16" ht="27.75" customHeight="1">
      <c r="A6" s="108" t="s">
        <v>39118</v>
      </c>
      <c r="B6" s="108" t="str">
        <f>IFERROR(VLOOKUP(D6,DB!A:K,11,0),"")</f>
        <v>R4</v>
      </c>
      <c r="C6" s="109">
        <v>1</v>
      </c>
      <c r="D6" s="92" t="s">
        <v>37911</v>
      </c>
      <c r="E6" s="95" t="s">
        <v>39021</v>
      </c>
      <c r="F6" s="112"/>
      <c r="G6" s="113">
        <f ca="1">IFERROR(NOW()-F6,"")</f>
        <v>45967.602934490744</v>
      </c>
      <c r="H6" s="112">
        <v>45967.452453703707</v>
      </c>
      <c r="I6" s="108" t="str">
        <f>IFERROR(VLOOKUP(D6,DB!A:F,6,0),"")</f>
        <v>SCECO</v>
      </c>
      <c r="J6" s="108" t="str">
        <f>IFERROR(VLOOKUP(D6,DB!A:G,7,0),"")</f>
        <v>Good</v>
      </c>
      <c r="K6" s="114" t="s">
        <v>39120</v>
      </c>
      <c r="L6" s="110" t="str">
        <f>IFERROR(VLOOKUP(D6,DB!A:I,9,0),"")</f>
        <v>Latis</v>
      </c>
    </row>
    <row r="7" spans="1:16" ht="15" customHeight="1">
      <c r="A7" s="108" t="s">
        <v>39121</v>
      </c>
      <c r="B7" s="108" t="str">
        <f>IFERROR(VLOOKUP(D7,DB!A:K,11,0),"")</f>
        <v>R4</v>
      </c>
      <c r="C7" s="109">
        <v>1</v>
      </c>
      <c r="D7" s="92" t="s">
        <v>36681</v>
      </c>
      <c r="E7" s="95" t="s">
        <v>39021</v>
      </c>
      <c r="F7" s="112">
        <v>45967.581562500003</v>
      </c>
      <c r="G7" s="113">
        <f ca="1">IFERROR(NOW()-F7,"")</f>
        <v>2.1371990740590263E-2</v>
      </c>
      <c r="H7" s="112">
        <v>45967.572534722225</v>
      </c>
      <c r="I7" s="108" t="str">
        <f>IFERROR(VLOOKUP(D7,DB!A:F,6,0),"")</f>
        <v>SCECO</v>
      </c>
      <c r="J7" s="108" t="str">
        <f>IFERROR(VLOOKUP(D7,DB!A:G,7,0),"")</f>
        <v>In progress</v>
      </c>
      <c r="K7" s="114" t="s">
        <v>39122</v>
      </c>
      <c r="L7" s="110" t="str">
        <f>IFERROR(VLOOKUP(D7,DB!A:I,9,0),"")</f>
        <v>Latis</v>
      </c>
    </row>
    <row r="8" spans="1:16" ht="15" customHeight="1">
      <c r="A8" s="108" t="s">
        <v>39123</v>
      </c>
      <c r="B8" s="108" t="str">
        <f>IFERROR(VLOOKUP(D8,DB!A:K,11,0),"")</f>
        <v>R4</v>
      </c>
      <c r="C8" s="109">
        <v>2</v>
      </c>
      <c r="D8" s="92" t="s">
        <v>37323</v>
      </c>
      <c r="E8" s="95" t="s">
        <v>39021</v>
      </c>
      <c r="F8" s="112">
        <v>45967.59003472222</v>
      </c>
      <c r="G8" s="113">
        <f ca="1">IFERROR(NOW()-F8,"")</f>
        <v>1.2899768524221145E-2</v>
      </c>
      <c r="H8" s="112">
        <v>45967.579270833332</v>
      </c>
      <c r="I8" s="108" t="str">
        <f>IFERROR(VLOOKUP(D8,DB!A:F,6,0),"")</f>
        <v>SCECO</v>
      </c>
      <c r="J8" s="108" t="str">
        <f>IFERROR(VLOOKUP(D8,DB!A:G,7,0),"")</f>
        <v>Dead</v>
      </c>
      <c r="K8" s="114" t="s">
        <v>39122</v>
      </c>
      <c r="L8" s="110" t="str">
        <f>IFERROR(VLOOKUP(D8,DB!A:I,9,0),"")</f>
        <v>Latis</v>
      </c>
    </row>
    <row r="9" spans="1:16" ht="15" customHeight="1">
      <c r="A9" s="108"/>
      <c r="B9" s="108" t="str">
        <f>IFERROR(VLOOKUP(D9,DB!A:K,11,0),"")</f>
        <v/>
      </c>
      <c r="C9" s="109"/>
      <c r="D9" s="92"/>
      <c r="E9" s="95"/>
      <c r="F9" s="112"/>
      <c r="G9" s="113">
        <f ca="1">IFERROR(NOW()-F9,"")</f>
        <v>45967.602934490744</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45967.602934490744</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45967.602934490744</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45967.602934490744</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45967.602934490744</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45967.602934490744</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45967.602934490744</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45967.602934490744</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45967.602934490744</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45967.602934490744</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111"/>
      <c r="F19" s="112"/>
      <c r="G19" s="113">
        <f ca="1">IFERROR(NOW()-F19,"")</f>
        <v>45967.602934490744</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111"/>
      <c r="F20" s="112"/>
      <c r="G20" s="113">
        <f ca="1">IFERROR(NOW()-F20,"")</f>
        <v>45967.602934490744</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45967.602934490744</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45967.602934490744</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45967.602934490744</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45967.602934490744</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45967.602934490744</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45967.602934490744</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45967.602934490744</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45967.602934490744</v>
      </c>
      <c r="H28" s="112"/>
      <c r="I28" s="108" t="str">
        <f>IFERROR(VLOOKUP(D28,DB!A:F,6,0),"")</f>
        <v/>
      </c>
      <c r="J28" s="108" t="str">
        <f>IFERROR(VLOOKUP(D28,DB!A:G,7,0),"")</f>
        <v/>
      </c>
      <c r="K28" s="114"/>
      <c r="L28" s="110" t="str">
        <f>IFERROR(VLOOKUP(D28,DB!A:I,9,0),"")</f>
        <v/>
      </c>
    </row>
    <row r="29" spans="1:12" ht="15" customHeight="1">
      <c r="A29" s="115"/>
      <c r="B29" s="115" t="str">
        <f>IFERROR(VLOOKUP(D29,DB!A:K,11,0),"")</f>
        <v/>
      </c>
      <c r="C29" s="116"/>
      <c r="D29" s="117"/>
      <c r="E29" s="118"/>
      <c r="F29" s="119"/>
      <c r="G29" s="120">
        <f ca="1">IFERROR(NOW()-F29,"")</f>
        <v>45967.602934490744</v>
      </c>
      <c r="H29" s="119"/>
      <c r="I29" s="115" t="str">
        <f>IFERROR(VLOOKUP(D29,DB!A:F,6,0),"")</f>
        <v/>
      </c>
      <c r="J29" s="115" t="str">
        <f>IFERROR(VLOOKUP(D29,DB!A:G,7,0),"")</f>
        <v/>
      </c>
      <c r="K29" s="121"/>
      <c r="L29" s="117" t="str">
        <f>IFERROR(VLOOKUP(D29,DB!A:I,9,0),"")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1"/>
  <sheetViews>
    <sheetView tabSelected="1" workbookViewId="0">
      <selection activeCell="E10" sqref="E10"/>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39124</v>
      </c>
      <c r="B2" s="37" t="str">
        <f>IFERROR(VLOOKUP(D2,DB!A:K,11,0),"")</f>
        <v>R5</v>
      </c>
      <c r="C2" s="37">
        <v>3</v>
      </c>
      <c r="D2" s="107" t="s">
        <v>36011</v>
      </c>
      <c r="E2" s="37" t="s">
        <v>39021</v>
      </c>
      <c r="F2" s="38">
        <v>45891.832060185188</v>
      </c>
      <c r="G2" s="130">
        <f ca="1">IFERROR(NOW()-F2,"")</f>
        <v>75.770874305555481</v>
      </c>
      <c r="H2" s="38">
        <v>45891.790393518517</v>
      </c>
      <c r="I2" s="37" t="str">
        <f>IFERROR(VLOOKUP(D2,DB!A:F,6,0),"")</f>
        <v>Generator-SG</v>
      </c>
      <c r="J2" s="37" t="str">
        <f>IFERROR(VLOOKUP(D2,DB!A:G,7,0),"")</f>
        <v>Vandalized</v>
      </c>
      <c r="K2" s="37" t="s">
        <v>39125</v>
      </c>
      <c r="L2" s="37" t="str">
        <f>IFERROR(VLOOKUP(D2,DB!A:I,9,0),"")</f>
        <v>Latis</v>
      </c>
      <c r="M2" s="106"/>
    </row>
    <row r="3" spans="1:13" ht="30.75">
      <c r="A3" s="37" t="s">
        <v>39126</v>
      </c>
      <c r="B3" s="37" t="str">
        <f>IFERROR(VLOOKUP(D3,DB!A:K,11,0),"")</f>
        <v>R5</v>
      </c>
      <c r="C3" s="37">
        <v>1</v>
      </c>
      <c r="D3" s="37" t="s">
        <v>33268</v>
      </c>
      <c r="E3" s="37" t="s">
        <v>39100</v>
      </c>
      <c r="F3" s="38">
        <v>45926.188877314817</v>
      </c>
      <c r="G3" s="130">
        <f t="shared" ref="G3" ca="1" si="0">IFERROR(NOW()-F3,"")</f>
        <v>41.414057175927155</v>
      </c>
      <c r="H3" s="38">
        <v>45926.158159722225</v>
      </c>
      <c r="I3" s="37" t="str">
        <f>IFERROR(VLOOKUP(D3,DB!A:F,6,0),"")</f>
        <v>SCECO</v>
      </c>
      <c r="J3" s="37" t="str">
        <f>IFERROR(VLOOKUP(D3,DB!A:G,7,0),"")</f>
        <v>Good</v>
      </c>
      <c r="K3" s="37" t="s">
        <v>39127</v>
      </c>
      <c r="L3" s="37" t="str">
        <f>IFERROR(VLOOKUP(D3,DB!A:I,9,0),"")</f>
        <v>Latis</v>
      </c>
      <c r="M3" s="106"/>
    </row>
    <row r="4" spans="1:13" ht="48" customHeight="1">
      <c r="A4" s="138" t="s">
        <v>39128</v>
      </c>
      <c r="B4" s="138" t="str">
        <f>IFERROR(VLOOKUP(D4,DB!A:K,11,0),"")</f>
        <v>R5</v>
      </c>
      <c r="C4" s="138">
        <v>1</v>
      </c>
      <c r="D4" s="138" t="s">
        <v>34758</v>
      </c>
      <c r="E4" s="138" t="s">
        <v>39100</v>
      </c>
      <c r="F4" s="139">
        <v>45948.661111111112</v>
      </c>
      <c r="G4" s="140">
        <f ca="1">IFERROR(NOW()-F4,"")</f>
        <v>18.941823379631387</v>
      </c>
      <c r="H4" s="139">
        <v>45948.661111111112</v>
      </c>
      <c r="I4" s="138" t="str">
        <f>IFERROR(VLOOKUP(D4,DB!A:F,6,0),"")</f>
        <v>SCECO</v>
      </c>
      <c r="J4" s="138" t="str">
        <f>IFERROR(VLOOKUP(D4,DB!A:G,7,0),"")</f>
        <v>Dead</v>
      </c>
      <c r="K4" s="138" t="s">
        <v>39129</v>
      </c>
      <c r="L4" s="138" t="str">
        <f>IFERROR(VLOOKUP(D4,DB!A:I,9,0),"")</f>
        <v>Latis</v>
      </c>
    </row>
    <row r="5" spans="1:13" ht="15">
      <c r="A5" s="138"/>
      <c r="B5" s="138" t="str">
        <f>IFERROR(VLOOKUP(D5,DB!A:K,11,0),"")</f>
        <v>R5</v>
      </c>
      <c r="C5" s="138"/>
      <c r="D5" s="138" t="s">
        <v>32886</v>
      </c>
      <c r="E5" s="138"/>
      <c r="F5" s="139"/>
      <c r="G5" s="140">
        <f ca="1">IFERROR(NOW()-F5,"")</f>
        <v>45967.602934490744</v>
      </c>
      <c r="H5" s="139"/>
      <c r="I5" s="138" t="str">
        <f>IFERROR(VLOOKUP(D5,DB!A:F,6,0),"")</f>
        <v>SCECO</v>
      </c>
      <c r="J5" s="138" t="str">
        <f>IFERROR(VLOOKUP(D5,DB!A:G,7,0),"")</f>
        <v>Good</v>
      </c>
      <c r="K5" s="138"/>
      <c r="L5" s="138" t="str">
        <f>IFERROR(VLOOKUP(D5,DB!A:I,9,0),"")</f>
        <v>Latis</v>
      </c>
    </row>
    <row r="6" spans="1:13" ht="15">
      <c r="A6" s="138"/>
      <c r="B6" s="138" t="str">
        <f>IFERROR(VLOOKUP(D6,DB!A:K,11,0),"")</f>
        <v/>
      </c>
      <c r="C6" s="138"/>
      <c r="D6" s="138"/>
      <c r="E6" s="138"/>
      <c r="F6" s="139"/>
      <c r="G6" s="140">
        <f ca="1">IFERROR(NOW()-F6,"")</f>
        <v>45967.602934490744</v>
      </c>
      <c r="H6" s="139"/>
      <c r="I6" s="138" t="str">
        <f>IFERROR(VLOOKUP(D6,DB!A:F,6,0),"")</f>
        <v/>
      </c>
      <c r="J6" s="138" t="str">
        <f>IFERROR(VLOOKUP(D6,DB!A:G,7,0),"")</f>
        <v/>
      </c>
      <c r="K6" s="138"/>
      <c r="L6" s="138" t="str">
        <f>IFERROR(VLOOKUP(D6,DB!A:I,9,0),"")</f>
        <v/>
      </c>
    </row>
    <row r="7" spans="1:13" ht="15">
      <c r="A7" s="138"/>
      <c r="B7" s="138" t="str">
        <f>IFERROR(VLOOKUP(D7,DB!A:K,11,0),"")</f>
        <v/>
      </c>
      <c r="C7" s="138"/>
      <c r="D7" s="138"/>
      <c r="E7" s="138"/>
      <c r="F7" s="139"/>
      <c r="G7" s="140">
        <f ca="1">IFERROR(NOW()-F7,"")</f>
        <v>45967.602934490744</v>
      </c>
      <c r="H7" s="139"/>
      <c r="I7" s="138" t="str">
        <f>IFERROR(VLOOKUP(D7,DB!A:F,6,0),"")</f>
        <v/>
      </c>
      <c r="J7" s="138" t="str">
        <f>IFERROR(VLOOKUP(D7,DB!A:G,7,0),"")</f>
        <v/>
      </c>
      <c r="K7" s="138"/>
      <c r="L7" s="138" t="str">
        <f>IFERROR(VLOOKUP(D7,DB!A:I,9,0),"")</f>
        <v/>
      </c>
    </row>
    <row r="8" spans="1:13" ht="15">
      <c r="A8" s="138"/>
      <c r="B8" s="138" t="str">
        <f>IFERROR(VLOOKUP(D8,DB!A:K,11,0),"")</f>
        <v/>
      </c>
      <c r="C8" s="138"/>
      <c r="D8" s="138"/>
      <c r="E8" s="138"/>
      <c r="F8" s="139"/>
      <c r="G8" s="140">
        <f ca="1">IFERROR(NOW()-F8,"")</f>
        <v>45967.602934490744</v>
      </c>
      <c r="H8" s="139"/>
      <c r="I8" s="138" t="str">
        <f>IFERROR(VLOOKUP(D8,DB!A:F,6,0),"")</f>
        <v/>
      </c>
      <c r="J8" s="138" t="str">
        <f>IFERROR(VLOOKUP(D8,DB!A:G,7,0),"")</f>
        <v/>
      </c>
      <c r="K8" s="138"/>
      <c r="L8" s="138" t="str">
        <f>IFERROR(VLOOKUP(D8,DB!A:I,9,0),"")</f>
        <v/>
      </c>
    </row>
    <row r="9" spans="1:13" ht="15">
      <c r="A9" s="138"/>
      <c r="B9" s="138" t="str">
        <f>IFERROR(VLOOKUP(D9,DB!A:K,11,0),"")</f>
        <v/>
      </c>
      <c r="C9" s="138"/>
      <c r="D9" s="138"/>
      <c r="E9" s="138"/>
      <c r="F9" s="139"/>
      <c r="G9" s="140">
        <f ca="1">IFERROR(NOW()-F9,"")</f>
        <v>45967.602934490744</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45967.602934490744</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45967.602934490744</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45967.602934490744</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45967.602934490744</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45967.602934490744</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45967.602934490744</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45967.602934490744</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45967.602934490744</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45967.602934490744</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45967.602934490744</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45967.602934490744</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45967.602934490744</v>
      </c>
      <c r="H21" s="139"/>
      <c r="I21" s="138" t="str">
        <f>IFERROR(VLOOKUP(D21,DB!A:F,6,0),"")</f>
        <v/>
      </c>
      <c r="J21" s="138" t="str">
        <f>IFERROR(VLOOKUP(D21,DB!A:G,7,0),"")</f>
        <v/>
      </c>
      <c r="K21" s="138"/>
      <c r="L21" s="138" t="str">
        <f>IFERROR(VLOOKUP(D21,DB!A:I,9,0),"")</f>
        <v/>
      </c>
    </row>
    <row r="22" spans="1:12" ht="15">
      <c r="A22" s="144"/>
      <c r="B22" s="144" t="str">
        <f>IFERROR(VLOOKUP(D22,DB!A:K,11,0),"")</f>
        <v/>
      </c>
      <c r="C22" s="144"/>
      <c r="D22" s="144"/>
      <c r="E22" s="144"/>
      <c r="F22" s="145"/>
      <c r="G22" s="146">
        <f ca="1">IFERROR(NOW()-F22,"")</f>
        <v>45967.602934490744</v>
      </c>
      <c r="H22" s="145"/>
      <c r="I22" s="144" t="str">
        <f>IFERROR(VLOOKUP(D22,DB!A:F,6,0),"")</f>
        <v/>
      </c>
      <c r="J22" s="144" t="str">
        <f>IFERROR(VLOOKUP(D22,DB!A:G,7,0),"")</f>
        <v/>
      </c>
      <c r="K22" s="144"/>
      <c r="L22" s="144" t="str">
        <f>IFERROR(VLOOKUP(D22,DB!A:I,9,0),"")</f>
        <v/>
      </c>
    </row>
    <row r="23" spans="1:12" ht="15">
      <c r="A23" s="144"/>
      <c r="B23" s="144" t="str">
        <f>IFERROR(VLOOKUP(D23,DB!A:K,11,0),"")</f>
        <v/>
      </c>
      <c r="C23" s="144"/>
      <c r="D23" s="144"/>
      <c r="E23" s="144"/>
      <c r="F23" s="145"/>
      <c r="G23" s="146">
        <f ca="1">IFERROR(NOW()-F23,"")</f>
        <v>45967.602934490744</v>
      </c>
      <c r="H23" s="145"/>
      <c r="I23" s="144" t="str">
        <f>IFERROR(VLOOKUP(D23,DB!A:F,6,0),"")</f>
        <v/>
      </c>
      <c r="J23" s="144" t="str">
        <f>IFERROR(VLOOKUP(D23,DB!A:G,7,0),"")</f>
        <v/>
      </c>
      <c r="K23" s="144"/>
      <c r="L23" s="144" t="str">
        <f>IFERROR(VLOOKUP(D23,DB!A:I,9,0),"")</f>
        <v/>
      </c>
    </row>
    <row r="24" spans="1:12" ht="15">
      <c r="A24" s="144"/>
      <c r="B24" s="144" t="str">
        <f>IFERROR(VLOOKUP(D24,DB!A:K,11,0),"")</f>
        <v/>
      </c>
      <c r="C24" s="144"/>
      <c r="D24" s="144"/>
      <c r="E24" s="144"/>
      <c r="F24" s="145"/>
      <c r="G24" s="146">
        <f ca="1">IFERROR(NOW()-F24,"")</f>
        <v>45967.602934490744</v>
      </c>
      <c r="H24" s="145"/>
      <c r="I24" s="144" t="str">
        <f>IFERROR(VLOOKUP(D24,DB!A:F,6,0),"")</f>
        <v/>
      </c>
      <c r="J24" s="144" t="str">
        <f>IFERROR(VLOOKUP(D24,DB!A:G,7,0),"")</f>
        <v/>
      </c>
      <c r="K24" s="144"/>
      <c r="L24" s="144" t="str">
        <f>IFERROR(VLOOKUP(D24,DB!A:I,9,0),"")</f>
        <v/>
      </c>
    </row>
    <row r="25" spans="1:12" ht="15">
      <c r="A25" s="144"/>
      <c r="B25" s="144" t="str">
        <f>IFERROR(VLOOKUP(D25,DB!A:K,11,0),"")</f>
        <v/>
      </c>
      <c r="C25" s="144"/>
      <c r="D25" s="144"/>
      <c r="E25" s="144"/>
      <c r="F25" s="145"/>
      <c r="G25" s="146">
        <f ca="1">IFERROR(NOW()-F25,"")</f>
        <v>45967.602934490744</v>
      </c>
      <c r="H25" s="145"/>
      <c r="I25" s="144" t="str">
        <f>IFERROR(VLOOKUP(D25,DB!A:F,6,0),"")</f>
        <v/>
      </c>
      <c r="J25" s="144" t="str">
        <f>IFERROR(VLOOKUP(D25,DB!A:G,7,0),"")</f>
        <v/>
      </c>
      <c r="K25" s="144"/>
      <c r="L25" s="144" t="str">
        <f>IFERROR(VLOOKUP(D25,DB!A:I,9,0),"")</f>
        <v/>
      </c>
    </row>
    <row r="26" spans="1:12" ht="15">
      <c r="A26" s="144"/>
      <c r="B26" s="144" t="str">
        <f>IFERROR(VLOOKUP(D26,DB!A:K,11,0),"")</f>
        <v/>
      </c>
      <c r="C26" s="144"/>
      <c r="D26" s="144"/>
      <c r="E26" s="144"/>
      <c r="F26" s="145"/>
      <c r="G26" s="146">
        <f ca="1">IFERROR(NOW()-F26,"")</f>
        <v>45967.602934490744</v>
      </c>
      <c r="H26" s="145"/>
      <c r="I26" s="144" t="str">
        <f>IFERROR(VLOOKUP(D26,DB!A:F,6,0),"")</f>
        <v/>
      </c>
      <c r="J26" s="144" t="str">
        <f>IFERROR(VLOOKUP(D26,DB!A:G,7,0),"")</f>
        <v/>
      </c>
      <c r="K26" s="144"/>
      <c r="L26" s="144" t="str">
        <f>IFERROR(VLOOKUP(D26,DB!A:I,9,0),"")</f>
        <v/>
      </c>
    </row>
    <row r="27" spans="1:12" ht="15">
      <c r="A27" s="144"/>
      <c r="B27" s="144" t="str">
        <f>IFERROR(VLOOKUP(D27,DB!A:K,11,0),"")</f>
        <v/>
      </c>
      <c r="C27" s="144"/>
      <c r="D27" s="144"/>
      <c r="E27" s="144"/>
      <c r="F27" s="145"/>
      <c r="G27" s="146">
        <f ca="1">IFERROR(NOW()-F27,"")</f>
        <v>45967.602934490744</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45967.602934490744</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45967.602934490744</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45967.602934490744</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45967.602934490744</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45967.602934490744</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45967.602934490744</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45967.602934490744</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45967.602934490744</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45967.602934490744</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45967.602934490744</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45967.602934490744</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45967.602934490744</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45967.602934490744</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45967.602934490744</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45967.602934490744</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45967.602934490744</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45967.602934490744</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45967.602934490744</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45967.602934490744</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45967.602934490744</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45967.602934490744</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45967.602934490744</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45967.602934490744</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45967.602934490744</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45967.602934490744</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45967.602934490744</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45967.602934490744</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45967.602934490744</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45967.602934490744</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45967.602934490744</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45967.602934490744</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45967.602934490744</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45967.602934490744</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45967.602934490744</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45967.602934490744</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45967.602934490744</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45967.602934490744</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45967.602934490744</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45967.602934490744</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45967.602934490744</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45967.602934490744</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45967.602934490744</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45967.602934490744</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45967.602934490744</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45967.602934490744</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45967.602934490744</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45967.602934490744</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45967.602934490744</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45967.602934490744</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45967.602934490744</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45967.602934490744</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45967.602934490744</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45967.602934490744</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45967.602934490744</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45967.602934490744</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45967.602934490744</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45967.602934490744</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45967.602934490744</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45967.602934490744</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45967.602934490744</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45967.602934490744</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45967.602934490744</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45967.602934490744</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45967.602934490744</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45967.602934490744</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45967.602934490744</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45967.602934490744</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45967.602934490744</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45967.602934490744</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45967.602934490744</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45967.602934490744</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45967.602934490744</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45967.602934490744</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45967.602934490744</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45967.602934490744</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45967.602934490744</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45967.602934490744</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45967.602934490744</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45967.602934490744</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45967.602934490744</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45967.602934490744</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45967.602934490744</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45967.602934490744</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45967.602934490744</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45967.602934490744</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45967.602934490744</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45967.602934490744</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45967.602934490744</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45967.602934490744</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45967.602934490744</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45967.602934490744</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45967.602934490744</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45967.602934490744</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45967.602934490744</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45967.602934490744</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45967.602934490744</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45967.602934490744</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45967.602934490744</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45967.602934490744</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45967.602934490744</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45967.602934490744</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45967.602934490744</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45967.602934490744</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45967.602934490744</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45967.602934490744</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45967.602934490744</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45967.602934490744</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45967.602934490744</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45967.602934490744</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45967.602934490744</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45967.602934490744</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45967.602934490744</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45967.602934490744</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45967.602934490744</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45967.602934490744</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45967.602934490744</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45967.602934490744</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45967.602934490744</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45967.602934490744</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45967.602934490744</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45967.602934490744</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45967.602934490744</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45967.602934490744</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45967.602934490744</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45967.602934490744</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45967.602934490744</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45967.602934490744</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45967.602934490744</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45967.602934490744</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45967.602934490744</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45967.602934490744</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45967.602934490744</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45967.602934490744</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45967.602934490744</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45967.602934490744</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45967.602934490744</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45967.602934490744</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45967.602934490744</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45967.602934490744</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45967.602934490744</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45967.602934490744</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45967.602934490744</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45967.602934490744</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45967.602934490744</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45967.602934490744</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45967.602934490744</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45967.602934490744</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45967.602934490744</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45967.602934490744</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45967.602934490744</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45967.602934490744</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45967.602934490744</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45967.602934490744</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45967.602934490744</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45967.602934490744</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45967.602934490744</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45967.602934490744</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45967.602934490744</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45967.602934490744</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45967.602934490744</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45967.602934490744</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45967.602934490744</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45967.602934490744</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45967.602934490744</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45967.602934490744</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45967.602934490744</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45967.602934490744</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45967.602934490744</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45967.602934490744</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45967.602934490744</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45967.602934490744</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45967.602934490744</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45967.602934490744</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45967.602934490744</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45967.602934490744</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45967.602934490744</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45967.602934490744</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45967.602934490744</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45967.602934490744</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45967.602934490744</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45967.602934490744</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45967.602934490744</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45967.602934490744</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45967.602934490744</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45967.602934490744</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45967.602934490744</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45967.602934490744</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45967.602934490744</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45967.602934490744</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45967.602934490744</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45967.602934490744</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45967.602934490744</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45967.602934490744</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45967.602934490744</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45967.602934490744</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45967.602934490744</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45967.602934490744</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45967.602934490744</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45967.602934490744</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45967.602934490744</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45967.602934490744</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45967.602934490744</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45967.602934490744</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45967.602934490744</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45967.602934490744</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45967.602934490744</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45967.602934490744</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45967.602934490744</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45967.602934490744</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45967.602934490744</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45967.602934490744</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45967.602934490744</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45967.602934490744</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45967.602934490744</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45967.602934490744</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45967.602934490744</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45967.602934490744</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45967.602934490744</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45967.602934490744</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45967.602934490744</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45967.602934490744</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45967.602934490744</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45967.602934490744</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45967.602934490744</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45967.602934490744</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45967.602934490744</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45967.602934490744</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45967.602934490744</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45967.602934490744</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45967.602934490744</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45967.602934490744</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45967.602934490744</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45967.602934490744</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45967.602934490744</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45967.602934490744</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45967.602934490744</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45967.602934490744</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45967.602934490744</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45967.602934490744</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45967.602934490744</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45967.602934490744</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45967.602934490744</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45967.602934490744</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45967.602934490744</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45967.602934490744</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45967.602934490744</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45967.602934490744</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45967.602934490744</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45967.602934490744</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45967.602934490744</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45967.602934490744</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45967.602934490744</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45967.602934490744</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45967.602934490744</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45967.602934490744</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45967.602934490744</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45967.602934490744</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45967.602934490744</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45967.602934490744</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45967.602934490744</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45967.602934490744</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45967.602934490744</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45967.602934490744</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45967.602934490744</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45967.602934490744</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45967.602934490744</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45967.602934490744</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45967.602934490744</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45967.602934490744</v>
      </c>
      <c r="H296" s="145"/>
      <c r="I296" s="144" t="str">
        <f>IFERROR(VLOOKUP(D296,DB!A:F,6,0),"")</f>
        <v/>
      </c>
      <c r="J296" s="144" t="str">
        <f>IFERROR(VLOOKUP(D296,DB!A:G,7,0),"")</f>
        <v/>
      </c>
      <c r="K296" s="144"/>
      <c r="L296" s="144" t="str">
        <f>IFERROR(VLOOKUP(D296,DB!A:I,9,0),"")</f>
        <v/>
      </c>
    </row>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6" ht="15"/>
    <row r="407" ht="15"/>
    <row r="408" ht="15"/>
    <row r="409" ht="15"/>
    <row r="410" ht="15"/>
    <row r="411" ht="15"/>
    <row r="412" ht="15"/>
    <row r="413" ht="15"/>
    <row r="414" ht="15"/>
    <row r="415" ht="15"/>
    <row r="416"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6" ht="15"/>
    <row r="507" ht="15"/>
    <row r="508" ht="15"/>
    <row r="509" ht="15"/>
    <row r="510" ht="15"/>
    <row r="535" ht="15"/>
    <row r="536" ht="15"/>
    <row r="537" ht="15"/>
    <row r="538" ht="15"/>
    <row r="539" ht="15"/>
    <row r="540" ht="15"/>
    <row r="541" ht="15"/>
    <row r="542" ht="15"/>
    <row r="543" ht="15"/>
    <row r="544" ht="15"/>
    <row r="545"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834" ht="15"/>
    <row r="835" ht="15"/>
    <row r="836" ht="15"/>
    <row r="837" ht="15"/>
    <row r="838" ht="15"/>
    <row r="839" ht="15"/>
    <row r="840"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7" ht="15"/>
    <row r="1058" ht="15"/>
    <row r="1059" ht="15"/>
    <row r="1061" ht="15"/>
    <row r="1062" ht="15"/>
    <row r="1063" ht="15"/>
    <row r="1064" ht="15"/>
    <row r="1065" ht="15"/>
    <row r="1066" ht="15"/>
    <row r="1067" ht="15"/>
    <row r="1068" ht="15"/>
    <row r="1069" ht="15"/>
    <row r="1071" ht="15"/>
    <row r="1072" ht="15"/>
    <row r="1073" ht="15"/>
    <row r="1074" ht="15"/>
    <row r="1075" ht="15"/>
    <row r="1076" ht="15"/>
    <row r="1077" ht="15"/>
    <row r="1078" ht="15"/>
    <row r="1079" ht="15"/>
    <row r="1080" ht="15"/>
    <row r="1081" ht="15"/>
    <row r="1082" ht="15"/>
    <row r="1083" ht="15"/>
    <row r="1084" ht="15"/>
    <row r="1085" ht="15"/>
    <row r="1086" ht="15"/>
    <row r="1087"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1" ht="15"/>
    <row r="1172" ht="15"/>
    <row r="1173" ht="15"/>
    <row r="1176" ht="15"/>
    <row r="1177" ht="15"/>
    <row r="1180" ht="15"/>
    <row r="1181" ht="15"/>
    <row r="1182" ht="15"/>
    <row r="1183" ht="15"/>
    <row r="1184" ht="15"/>
    <row r="1185" ht="15"/>
    <row r="1186" ht="15"/>
    <row r="1187" ht="15"/>
    <row r="1188" ht="15"/>
    <row r="1194" ht="15"/>
    <row r="1195" ht="15"/>
    <row r="1196" ht="15"/>
    <row r="1197" ht="15"/>
    <row r="1198" ht="15"/>
    <row r="1199" ht="15"/>
    <row r="1200" ht="15"/>
    <row r="1201" ht="15"/>
    <row r="1202" ht="15"/>
    <row r="1210" ht="15"/>
    <row r="1211" ht="15"/>
    <row r="1212" ht="15"/>
    <row r="1213" ht="15"/>
    <row r="1214" ht="15"/>
    <row r="1215" ht="15"/>
    <row r="1216" ht="15"/>
    <row r="1217" ht="15"/>
    <row r="1218" ht="15"/>
    <row r="1219" ht="15"/>
    <row r="1220" ht="15"/>
    <row r="1221" ht="15"/>
    <row r="1222" ht="15"/>
    <row r="1223" ht="15"/>
    <row r="1224" ht="15"/>
    <row r="1225" ht="15"/>
    <row r="1226" ht="15"/>
    <row r="1228" ht="15"/>
    <row r="1229" ht="15"/>
    <row r="1231" ht="15"/>
    <row r="1232" ht="15"/>
    <row r="1233" ht="15"/>
    <row r="1234" ht="15"/>
    <row r="1237" ht="15"/>
    <row r="1238" ht="15"/>
    <row r="1239" ht="15"/>
    <row r="1241" ht="15"/>
  </sheetData>
  <dataValidations count="2">
    <dataValidation allowBlank="1" showInputMessage="1" showErrorMessage="1" sqref="E1" xr:uid="{920C6338-E771-4DAE-8C89-92A9093EA4DE}"/>
    <dataValidation type="list" allowBlank="1" showInputMessage="1" showErrorMessage="1" sqref="E2:E2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6"/>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56"/>
      <c r="G2" s="157">
        <f ca="1">IFERROR(NOW()-F2,"-")</f>
        <v>45967.602934490744</v>
      </c>
      <c r="H2" s="158"/>
      <c r="I2" s="86" t="str">
        <f>IFERROR(VLOOKUP(D2,DB!A:F,6,0),"")</f>
        <v/>
      </c>
      <c r="J2" s="61" t="str">
        <f>IFERROR(VLOOKUP(D2,DB!A:G,7,0),"")</f>
        <v/>
      </c>
      <c r="K2" s="159"/>
      <c r="L2" s="160" t="str">
        <f>IFERROR(VLOOKUP(D2,DB!A:I,9,0),"")</f>
        <v/>
      </c>
    </row>
    <row r="3" spans="1:12" ht="31.5" customHeight="1">
      <c r="A3" s="86"/>
      <c r="B3" s="61" t="str">
        <f>IFERROR(VLOOKUP(D3,DB!A:K,11,0),"")</f>
        <v/>
      </c>
      <c r="C3" s="61"/>
      <c r="D3" s="61"/>
      <c r="E3" s="61"/>
      <c r="F3" s="156"/>
      <c r="G3" s="157">
        <f ca="1">IFERROR(NOW()-F3,"-")</f>
        <v>45967.602934490744</v>
      </c>
      <c r="H3" s="158"/>
      <c r="I3" s="86" t="str">
        <f>IFERROR(VLOOKUP(D3,DB!A:F,6,0),"")</f>
        <v/>
      </c>
      <c r="J3" s="61" t="str">
        <f>IFERROR(VLOOKUP(D3,DB!A:G,7,0),"")</f>
        <v/>
      </c>
      <c r="K3" s="159"/>
      <c r="L3" s="160" t="str">
        <f>IFERROR(VLOOKUP(D3,DB!A:I,9,0),"")</f>
        <v/>
      </c>
    </row>
    <row r="4" spans="1:12" ht="31.5" customHeight="1">
      <c r="A4" s="86"/>
      <c r="B4" s="61" t="str">
        <f>IFERROR(VLOOKUP(D4,DB!A:K,11,0),"")</f>
        <v/>
      </c>
      <c r="C4" s="61"/>
      <c r="D4" s="61"/>
      <c r="E4" s="61"/>
      <c r="F4" s="156"/>
      <c r="G4" s="157">
        <f ca="1">IFERROR(NOW()-F4,"-")</f>
        <v>45967.602934490744</v>
      </c>
      <c r="H4" s="158"/>
      <c r="I4" s="86" t="str">
        <f>IFERROR(VLOOKUP(D4,DB!A:F,6,0),"")</f>
        <v/>
      </c>
      <c r="J4" s="61" t="str">
        <f>IFERROR(VLOOKUP(D4,DB!A:G,7,0),"")</f>
        <v/>
      </c>
      <c r="K4" s="159"/>
      <c r="L4" s="160" t="str">
        <f>IFERROR(VLOOKUP(D4,DB!A:I,9,0),"")</f>
        <v/>
      </c>
    </row>
    <row r="5" spans="1:12" ht="31.5" customHeight="1">
      <c r="A5" s="86"/>
      <c r="B5" s="61" t="str">
        <f>IFERROR(VLOOKUP(D5,DB!A:K,11,0),"")</f>
        <v/>
      </c>
      <c r="C5" s="61"/>
      <c r="D5" s="61"/>
      <c r="E5" s="61"/>
      <c r="F5" s="156"/>
      <c r="G5" s="157">
        <f ca="1">IFERROR(NOW()-F5,"-")</f>
        <v>45967.602934490744</v>
      </c>
      <c r="H5" s="158"/>
      <c r="I5" s="86" t="str">
        <f>IFERROR(VLOOKUP(D5,DB!A:F,6,0),"")</f>
        <v/>
      </c>
      <c r="J5" s="61" t="str">
        <f>IFERROR(VLOOKUP(D5,DB!A:G,7,0),"")</f>
        <v/>
      </c>
      <c r="K5" s="159"/>
      <c r="L5" s="160" t="str">
        <f>IFERROR(VLOOKUP(D5,DB!A:I,9,0),"")</f>
        <v/>
      </c>
    </row>
    <row r="6" spans="1:12" ht="31.5" customHeight="1">
      <c r="A6" s="86"/>
      <c r="B6" s="61" t="str">
        <f>IFERROR(VLOOKUP(D6,DB!A:K,11,0),"")</f>
        <v/>
      </c>
      <c r="C6" s="61"/>
      <c r="D6" s="61"/>
      <c r="E6" s="61"/>
      <c r="F6" s="156"/>
      <c r="G6" s="157">
        <f ca="1">IFERROR(NOW()-F6,"-")</f>
        <v>45967.602934490744</v>
      </c>
      <c r="H6" s="158" t="s">
        <v>39110</v>
      </c>
      <c r="I6" s="86" t="str">
        <f>IFERROR(VLOOKUP(D6,DB!A:F,6,0),"")</f>
        <v/>
      </c>
      <c r="J6" s="61" t="str">
        <f>IFERROR(VLOOKUP(D6,DB!A:G,7,0),"")</f>
        <v/>
      </c>
      <c r="K6" s="159"/>
      <c r="L6" s="160" t="str">
        <f>IFERROR(VLOOKUP(D6,DB!A:I,9,0),"")</f>
        <v/>
      </c>
    </row>
    <row r="7" spans="1:12" ht="31.5" customHeight="1">
      <c r="A7" s="86"/>
      <c r="B7" s="61" t="str">
        <f>IFERROR(VLOOKUP(D7,DB!A:K,11,0),"")</f>
        <v/>
      </c>
      <c r="C7" s="61"/>
      <c r="D7" s="61"/>
      <c r="E7" s="61"/>
      <c r="F7" s="156"/>
      <c r="G7" s="157">
        <f ca="1">IFERROR(NOW()-F7,"-")</f>
        <v>45967.602934490744</v>
      </c>
      <c r="H7" s="158"/>
      <c r="I7" s="86" t="str">
        <f>IFERROR(VLOOKUP(D7,DB!A:F,6,0),"")</f>
        <v/>
      </c>
      <c r="J7" s="61" t="str">
        <f>IFERROR(VLOOKUP(D7,DB!A:G,7,0),"")</f>
        <v/>
      </c>
      <c r="K7" s="159"/>
      <c r="L7" s="160" t="str">
        <f>IFERROR(VLOOKUP(D7,DB!A:I,9,0),"")</f>
        <v/>
      </c>
    </row>
    <row r="8" spans="1:12" ht="31.5" customHeight="1">
      <c r="A8" s="86"/>
      <c r="B8" s="61" t="str">
        <f>IFERROR(VLOOKUP(D8,DB!A:K,11,0),"")</f>
        <v/>
      </c>
      <c r="C8" s="61"/>
      <c r="D8" s="61"/>
      <c r="E8" s="61"/>
      <c r="F8" s="156"/>
      <c r="G8" s="157">
        <f ca="1">IFERROR(NOW()-F8,"-")</f>
        <v>45967.602934490744</v>
      </c>
      <c r="H8" s="158"/>
      <c r="I8" s="86" t="str">
        <f>IFERROR(VLOOKUP(D8,DB!A:F,6,0),"")</f>
        <v/>
      </c>
      <c r="J8" s="61" t="str">
        <f>IFERROR(VLOOKUP(D8,DB!A:G,7,0),"")</f>
        <v/>
      </c>
      <c r="K8" s="159"/>
      <c r="L8" s="160" t="str">
        <f>IFERROR(VLOOKUP(D8,DB!A:I,9,0),"")</f>
        <v/>
      </c>
    </row>
    <row r="9" spans="1:12" ht="31.5" customHeight="1">
      <c r="A9" s="86"/>
      <c r="B9" s="61" t="str">
        <f>IFERROR(VLOOKUP(D9,DB!A:K,11,0),"")</f>
        <v/>
      </c>
      <c r="C9" s="61"/>
      <c r="D9" s="61"/>
      <c r="E9" s="61"/>
      <c r="F9" s="156"/>
      <c r="G9" s="157">
        <f ca="1">IFERROR(NOW()-F9,"-")</f>
        <v>45967.602934490744</v>
      </c>
      <c r="H9" s="158"/>
      <c r="I9" s="86" t="str">
        <f>IFERROR(VLOOKUP(D9,DB!A:F,6,0),"")</f>
        <v/>
      </c>
      <c r="J9" s="61" t="str">
        <f>IFERROR(VLOOKUP(D9,DB!A:G,7,0),"")</f>
        <v/>
      </c>
      <c r="K9" s="159"/>
      <c r="L9" s="160" t="str">
        <f>IFERROR(VLOOKUP(D9,DB!A:I,9,0),"")</f>
        <v/>
      </c>
    </row>
    <row r="10" spans="1:12" ht="31.5" customHeight="1">
      <c r="A10" s="86"/>
      <c r="B10" s="61" t="str">
        <f>IFERROR(VLOOKUP(D10,DB!A:K,11,0),"")</f>
        <v/>
      </c>
      <c r="C10" s="61"/>
      <c r="D10" s="61"/>
      <c r="E10" s="61"/>
      <c r="F10" s="156"/>
      <c r="G10" s="157">
        <f ca="1">IFERROR(NOW()-F10,"-")</f>
        <v>45967.602934490744</v>
      </c>
      <c r="H10" s="158"/>
      <c r="I10" s="86" t="str">
        <f>IFERROR(VLOOKUP(D10,DB!A:F,6,0),"")</f>
        <v/>
      </c>
      <c r="J10" s="61" t="str">
        <f>IFERROR(VLOOKUP(D10,DB!A:G,7,0),"")</f>
        <v/>
      </c>
      <c r="K10" s="159"/>
      <c r="L10" s="160" t="str">
        <f>IFERROR(VLOOKUP(D10,DB!A:I,9,0),"")</f>
        <v/>
      </c>
    </row>
    <row r="11" spans="1:12" ht="31.5" customHeight="1">
      <c r="A11" s="86"/>
      <c r="B11" s="61" t="str">
        <f>IFERROR(VLOOKUP(D11,DB!A:K,11,0),"")</f>
        <v/>
      </c>
      <c r="C11" s="61"/>
      <c r="D11" s="61"/>
      <c r="E11" s="61"/>
      <c r="F11" s="156"/>
      <c r="G11" s="157">
        <f ca="1">IFERROR(NOW()-F11,"-")</f>
        <v>45967.602934490744</v>
      </c>
      <c r="H11" s="158"/>
      <c r="I11" s="86" t="str">
        <f>IFERROR(VLOOKUP(D11,DB!A:F,6,0),"")</f>
        <v/>
      </c>
      <c r="J11" s="61" t="str">
        <f>IFERROR(VLOOKUP(D11,DB!A:G,7,0),"")</f>
        <v/>
      </c>
      <c r="K11" s="159"/>
      <c r="L11" s="160" t="str">
        <f>IFERROR(VLOOKUP(D11,DB!A:I,9,0),"")</f>
        <v/>
      </c>
    </row>
    <row r="12" spans="1:12" ht="31.5" customHeight="1">
      <c r="A12" s="86"/>
      <c r="B12" s="61" t="str">
        <f>IFERROR(VLOOKUP(D12,DB!A:K,11,0),"")</f>
        <v/>
      </c>
      <c r="C12" s="61"/>
      <c r="D12" s="61"/>
      <c r="E12" s="61"/>
      <c r="F12" s="156"/>
      <c r="G12" s="157">
        <f ca="1">IFERROR(NOW()-F12,"-")</f>
        <v>45967.602934490744</v>
      </c>
      <c r="H12" s="158"/>
      <c r="I12" s="86" t="str">
        <f>IFERROR(VLOOKUP(D12,DB!A:F,6,0),"")</f>
        <v/>
      </c>
      <c r="J12" s="61" t="str">
        <f>IFERROR(VLOOKUP(D12,DB!A:G,7,0),"")</f>
        <v/>
      </c>
      <c r="K12" s="159"/>
      <c r="L12" s="160" t="str">
        <f>IFERROR(VLOOKUP(D12,DB!A:I,9,0),"")</f>
        <v/>
      </c>
    </row>
    <row r="13" spans="1:12" ht="31.5" customHeight="1">
      <c r="A13" s="86"/>
      <c r="B13" s="61" t="str">
        <f>IFERROR(VLOOKUP(D13,DB!A:K,11,0),"")</f>
        <v/>
      </c>
      <c r="C13" s="61"/>
      <c r="D13" s="61"/>
      <c r="E13" s="61"/>
      <c r="F13" s="156"/>
      <c r="G13" s="157">
        <f ca="1">IFERROR(NOW()-F13,"-")</f>
        <v>45967.602934490744</v>
      </c>
      <c r="H13" s="158"/>
      <c r="I13" s="86" t="str">
        <f>IFERROR(VLOOKUP(D13,DB!A:F,6,0),"")</f>
        <v/>
      </c>
      <c r="J13" s="61" t="str">
        <f>IFERROR(VLOOKUP(D13,DB!A:G,7,0),"")</f>
        <v/>
      </c>
      <c r="K13" s="159"/>
      <c r="L13" s="160" t="str">
        <f>IFERROR(VLOOKUP(D13,DB!A:I,9,0),"")</f>
        <v/>
      </c>
    </row>
    <row r="14" spans="1:12" ht="31.5" customHeight="1">
      <c r="A14" s="86"/>
      <c r="B14" s="61" t="str">
        <f>IFERROR(VLOOKUP(D14,DB!A:K,11,0),"")</f>
        <v/>
      </c>
      <c r="C14" s="61"/>
      <c r="D14" s="61"/>
      <c r="E14" s="61"/>
      <c r="F14" s="156"/>
      <c r="G14" s="157">
        <f ca="1">IFERROR(NOW()-F14,"-")</f>
        <v>45967.602934490744</v>
      </c>
      <c r="H14" s="158"/>
      <c r="I14" s="86" t="str">
        <f>IFERROR(VLOOKUP(D14,DB!A:F,6,0),"")</f>
        <v/>
      </c>
      <c r="J14" s="61" t="str">
        <f>IFERROR(VLOOKUP(D14,DB!A:G,7,0),"")</f>
        <v/>
      </c>
      <c r="K14" s="159"/>
      <c r="L14" s="160" t="str">
        <f>IFERROR(VLOOKUP(D14,DB!A:I,9,0),"")</f>
        <v/>
      </c>
    </row>
    <row r="15" spans="1:12" ht="31.5" customHeight="1">
      <c r="A15" s="86"/>
      <c r="B15" s="61" t="str">
        <f>IFERROR(VLOOKUP(D15,DB!A:K,11,0),"")</f>
        <v/>
      </c>
      <c r="C15" s="61"/>
      <c r="D15" s="61"/>
      <c r="E15" s="61"/>
      <c r="F15" s="156"/>
      <c r="G15" s="157">
        <f ca="1">IFERROR(NOW()-F15,"-")</f>
        <v>45967.602934490744</v>
      </c>
      <c r="H15" s="158"/>
      <c r="I15" s="86" t="str">
        <f>IFERROR(VLOOKUP(D15,DB!A:F,6,0),"")</f>
        <v/>
      </c>
      <c r="J15" s="61" t="str">
        <f>IFERROR(VLOOKUP(D15,DB!A:G,7,0),"")</f>
        <v/>
      </c>
      <c r="K15" s="159"/>
      <c r="L15" s="160" t="str">
        <f>IFERROR(VLOOKUP(D15,DB!A:I,9,0),"")</f>
        <v/>
      </c>
    </row>
    <row r="16" spans="1:12" ht="31.5" customHeight="1">
      <c r="A16" s="86"/>
      <c r="B16" s="61" t="str">
        <f>IFERROR(VLOOKUP(D16,DB!A:K,11,0),"")</f>
        <v/>
      </c>
      <c r="C16" s="61"/>
      <c r="D16" s="61"/>
      <c r="E16" s="61"/>
      <c r="F16" s="156"/>
      <c r="G16" s="157">
        <f ca="1">IFERROR(NOW()-F16,"-")</f>
        <v>45967.602934490744</v>
      </c>
      <c r="H16" s="158"/>
      <c r="I16" s="86" t="str">
        <f>IFERROR(VLOOKUP(D16,DB!A:F,6,0),"")</f>
        <v/>
      </c>
      <c r="J16" s="61" t="str">
        <f>IFERROR(VLOOKUP(D16,DB!A:G,7,0),"")</f>
        <v/>
      </c>
      <c r="K16" s="159"/>
      <c r="L16" s="160" t="str">
        <f>IFERROR(VLOOKUP(D16,DB!A:I,9,0),"")</f>
        <v/>
      </c>
    </row>
    <row r="17" spans="1:12" ht="31.5" customHeight="1">
      <c r="A17" s="86"/>
      <c r="B17" s="61" t="str">
        <f>IFERROR(VLOOKUP(D17,DB!A:K,11,0),"")</f>
        <v/>
      </c>
      <c r="C17" s="61"/>
      <c r="D17" s="61"/>
      <c r="E17" s="61"/>
      <c r="F17" s="156"/>
      <c r="G17" s="157">
        <f ca="1">IFERROR(NOW()-F17,"-")</f>
        <v>45967.602934490744</v>
      </c>
      <c r="H17" s="158"/>
      <c r="I17" s="86" t="str">
        <f>IFERROR(VLOOKUP(D17,DB!A:F,6,0),"")</f>
        <v/>
      </c>
      <c r="J17" s="61" t="str">
        <f>IFERROR(VLOOKUP(D17,DB!A:G,7,0),"")</f>
        <v/>
      </c>
      <c r="K17" s="159"/>
      <c r="L17" s="160" t="str">
        <f>IFERROR(VLOOKUP(D17,DB!A:I,9,0),"")</f>
        <v/>
      </c>
    </row>
    <row r="18" spans="1:12" ht="31.5" customHeight="1">
      <c r="A18" s="86"/>
      <c r="B18" s="61" t="str">
        <f>IFERROR(VLOOKUP(D18,DB!A:K,11,0),"")</f>
        <v/>
      </c>
      <c r="C18" s="61"/>
      <c r="D18" s="61"/>
      <c r="E18" s="61"/>
      <c r="F18" s="156"/>
      <c r="G18" s="157">
        <f ca="1">IFERROR(NOW()-F18,"-")</f>
        <v>45967.602934490744</v>
      </c>
      <c r="H18" s="158"/>
      <c r="I18" s="86" t="str">
        <f>IFERROR(VLOOKUP(D18,DB!A:F,6,0),"")</f>
        <v/>
      </c>
      <c r="J18" s="61" t="str">
        <f>IFERROR(VLOOKUP(D18,DB!A:G,7,0),"")</f>
        <v/>
      </c>
      <c r="K18" s="159"/>
      <c r="L18" s="160" t="str">
        <f>IFERROR(VLOOKUP(D18,DB!A:I,9,0),"")</f>
        <v/>
      </c>
    </row>
    <row r="19" spans="1:12" ht="31.5" customHeight="1">
      <c r="A19" s="86"/>
      <c r="B19" s="61" t="str">
        <f>IFERROR(VLOOKUP(D19,DB!A:K,11,0),"")</f>
        <v/>
      </c>
      <c r="C19" s="61" t="s">
        <v>39111</v>
      </c>
      <c r="D19" s="61"/>
      <c r="E19" s="61"/>
      <c r="F19" s="156"/>
      <c r="G19" s="157">
        <f ca="1">IFERROR(NOW()-F19,"-")</f>
        <v>45967.602934490744</v>
      </c>
      <c r="H19" s="158"/>
      <c r="I19" s="86" t="str">
        <f>IFERROR(VLOOKUP(D19,DB!A:F,6,0),"")</f>
        <v/>
      </c>
      <c r="J19" s="61" t="str">
        <f>IFERROR(VLOOKUP(D19,DB!A:G,7,0),"")</f>
        <v/>
      </c>
      <c r="K19" s="159"/>
      <c r="L19" s="160" t="str">
        <f>IFERROR(VLOOKUP(D19,DB!A:I,9,0),"")</f>
        <v/>
      </c>
    </row>
    <row r="20" spans="1:12" ht="31.5" customHeight="1">
      <c r="A20" s="86"/>
      <c r="B20" s="61" t="str">
        <f>IFERROR(VLOOKUP(D20,DB!A:K,11,0),"")</f>
        <v/>
      </c>
      <c r="C20" s="61"/>
      <c r="D20" s="61"/>
      <c r="E20" s="61"/>
      <c r="F20" s="156"/>
      <c r="G20" s="157">
        <f ca="1">IFERROR(NOW()-F20,"-")</f>
        <v>45967.602934490744</v>
      </c>
      <c r="H20" s="158"/>
      <c r="I20" s="86" t="str">
        <f>IFERROR(VLOOKUP(D20,DB!A:F,6,0),"")</f>
        <v/>
      </c>
      <c r="J20" s="61" t="str">
        <f>IFERROR(VLOOKUP(D20,DB!A:G,7,0),"")</f>
        <v/>
      </c>
      <c r="K20" s="159"/>
      <c r="L20" s="160" t="str">
        <f>IFERROR(VLOOKUP(D20,DB!A:I,9,0),"")</f>
        <v/>
      </c>
    </row>
    <row r="21" spans="1:12" ht="31.5" customHeight="1">
      <c r="A21" s="86"/>
      <c r="B21" s="61" t="str">
        <f>IFERROR(VLOOKUP(D21,DB!A:K,11,0),"")</f>
        <v/>
      </c>
      <c r="C21" s="61"/>
      <c r="D21" s="61"/>
      <c r="E21" s="61"/>
      <c r="F21" s="156"/>
      <c r="G21" s="157">
        <f ca="1">IFERROR(NOW()-F21,"-")</f>
        <v>45967.602934490744</v>
      </c>
      <c r="H21" s="158"/>
      <c r="I21" s="86" t="str">
        <f>IFERROR(VLOOKUP(D21,DB!A:F,6,0),"")</f>
        <v/>
      </c>
      <c r="J21" s="61" t="str">
        <f>IFERROR(VLOOKUP(D21,DB!A:G,7,0),"")</f>
        <v/>
      </c>
      <c r="K21" s="159"/>
      <c r="L21" s="160" t="str">
        <f>IFERROR(VLOOKUP(D21,DB!A:I,9,0),"")</f>
        <v/>
      </c>
    </row>
    <row r="22" spans="1:12" ht="31.5" customHeight="1">
      <c r="A22" s="86"/>
      <c r="B22" s="61" t="str">
        <f>IFERROR(VLOOKUP(D22,DB!A:K,11,0),"")</f>
        <v/>
      </c>
      <c r="C22" s="61"/>
      <c r="D22" s="61"/>
      <c r="E22" s="61"/>
      <c r="F22" s="156"/>
      <c r="G22" s="157">
        <f ca="1">IFERROR(NOW()-F22,"-")</f>
        <v>45967.602934490744</v>
      </c>
      <c r="H22" s="158"/>
      <c r="I22" s="86" t="str">
        <f>IFERROR(VLOOKUP(D22,DB!A:F,6,0),"")</f>
        <v/>
      </c>
      <c r="J22" s="61" t="str">
        <f>IFERROR(VLOOKUP(D22,DB!A:G,7,0),"")</f>
        <v/>
      </c>
      <c r="K22" s="159"/>
      <c r="L22" s="160" t="str">
        <f>IFERROR(VLOOKUP(D22,DB!A:I,9,0),"")</f>
        <v/>
      </c>
    </row>
    <row r="23" spans="1:12" ht="31.5" customHeight="1">
      <c r="A23" s="86"/>
      <c r="B23" s="61" t="str">
        <f>IFERROR(VLOOKUP(D23,DB!A:K,11,0),"")</f>
        <v/>
      </c>
      <c r="C23" s="61"/>
      <c r="D23" s="61"/>
      <c r="E23" s="61"/>
      <c r="F23" s="156"/>
      <c r="G23" s="157">
        <f ca="1">IFERROR(NOW()-F23,"-")</f>
        <v>45967.602934490744</v>
      </c>
      <c r="H23" s="158"/>
      <c r="I23" s="86" t="str">
        <f>IFERROR(VLOOKUP(D23,DB!A:F,6,0),"")</f>
        <v/>
      </c>
      <c r="J23" s="61" t="str">
        <f>IFERROR(VLOOKUP(D23,DB!A:G,7,0),"")</f>
        <v/>
      </c>
      <c r="K23" s="159"/>
      <c r="L23" s="160" t="str">
        <f>IFERROR(VLOOKUP(D23,DB!A:I,9,0),"")</f>
        <v/>
      </c>
    </row>
    <row r="24" spans="1:12" ht="31.5" customHeight="1">
      <c r="A24" s="86"/>
      <c r="B24" s="61" t="str">
        <f>IFERROR(VLOOKUP(D24,DB!A:K,11,0),"")</f>
        <v/>
      </c>
      <c r="C24" s="61"/>
      <c r="D24" s="61"/>
      <c r="E24" s="61"/>
      <c r="F24" s="156"/>
      <c r="G24" s="157">
        <f ca="1">IFERROR(NOW()-F24,"-")</f>
        <v>45967.602934490744</v>
      </c>
      <c r="H24" s="158"/>
      <c r="I24" s="86" t="str">
        <f>IFERROR(VLOOKUP(D24,DB!A:F,6,0),"")</f>
        <v/>
      </c>
      <c r="J24" s="61" t="str">
        <f>IFERROR(VLOOKUP(D24,DB!A:G,7,0),"")</f>
        <v/>
      </c>
      <c r="K24" s="159"/>
      <c r="L24" s="160" t="str">
        <f>IFERROR(VLOOKUP(D24,DB!A:I,9,0),"")</f>
        <v/>
      </c>
    </row>
    <row r="25" spans="1:12" ht="31.5" customHeight="1">
      <c r="A25" s="86"/>
      <c r="B25" s="61" t="str">
        <f>IFERROR(VLOOKUP(D25,DB!A:K,11,0),"")</f>
        <v/>
      </c>
      <c r="C25" s="61"/>
      <c r="D25" s="61"/>
      <c r="E25" s="61"/>
      <c r="F25" s="156"/>
      <c r="G25" s="157">
        <f ca="1">IFERROR(NOW()-F25,"-")</f>
        <v>45967.602934490744</v>
      </c>
      <c r="H25" s="158"/>
      <c r="I25" s="86" t="str">
        <f>IFERROR(VLOOKUP(D25,DB!A:F,6,0),"")</f>
        <v/>
      </c>
      <c r="J25" s="61" t="str">
        <f>IFERROR(VLOOKUP(D25,DB!A:G,7,0),"")</f>
        <v/>
      </c>
      <c r="K25" s="159"/>
      <c r="L25" s="160" t="str">
        <f>IFERROR(VLOOKUP(D25,DB!A:I,9,0),"")</f>
        <v/>
      </c>
    </row>
    <row r="26" spans="1:12" ht="31.5" customHeight="1">
      <c r="A26" s="86"/>
      <c r="B26" s="61" t="str">
        <f>IFERROR(VLOOKUP(D26,DB!A:K,11,0),"")</f>
        <v/>
      </c>
      <c r="C26" s="61"/>
      <c r="D26" s="61"/>
      <c r="E26" s="61"/>
      <c r="F26" s="156"/>
      <c r="G26" s="157">
        <f ca="1">IFERROR(NOW()-F26,"-")</f>
        <v>45967.602934490744</v>
      </c>
      <c r="H26" s="158"/>
      <c r="I26" s="86" t="str">
        <f>IFERROR(VLOOKUP(D26,DB!A:F,6,0),"")</f>
        <v/>
      </c>
      <c r="J26" s="61" t="str">
        <f>IFERROR(VLOOKUP(D26,DB!A:G,7,0),"")</f>
        <v/>
      </c>
      <c r="K26" s="159"/>
      <c r="L26" s="160" t="str">
        <f>IFERROR(VLOOKUP(D26,DB!A:I,9,0),"")</f>
        <v/>
      </c>
    </row>
    <row r="27" spans="1:12" ht="31.5" customHeight="1">
      <c r="A27" s="86"/>
      <c r="B27" s="61" t="str">
        <f>IFERROR(VLOOKUP(D27,DB!A:K,11,0),"")</f>
        <v/>
      </c>
      <c r="C27" s="61"/>
      <c r="D27" s="61"/>
      <c r="E27" s="61"/>
      <c r="F27" s="156"/>
      <c r="G27" s="157">
        <f ca="1">IFERROR(NOW()-F27,"-")</f>
        <v>45967.602934490744</v>
      </c>
      <c r="H27" s="158"/>
      <c r="I27" s="86" t="str">
        <f>IFERROR(VLOOKUP(D27,DB!A:F,6,0),"")</f>
        <v/>
      </c>
      <c r="J27" s="61" t="str">
        <f>IFERROR(VLOOKUP(D27,DB!A:G,7,0),"")</f>
        <v/>
      </c>
      <c r="K27" s="159"/>
      <c r="L27" s="160" t="str">
        <f>IFERROR(VLOOKUP(D27,DB!A:I,9,0),"")</f>
        <v/>
      </c>
    </row>
    <row r="28" spans="1:12" ht="31.5" customHeight="1">
      <c r="A28" s="86"/>
      <c r="B28" s="61" t="str">
        <f>IFERROR(VLOOKUP(D28,DB!A:K,11,0),"")</f>
        <v/>
      </c>
      <c r="C28" s="61"/>
      <c r="D28" s="61"/>
      <c r="E28" s="61"/>
      <c r="F28" s="156"/>
      <c r="G28" s="157">
        <f ca="1">IFERROR(NOW()-F28,"-")</f>
        <v>45967.602934490744</v>
      </c>
      <c r="H28" s="158"/>
      <c r="I28" s="86" t="str">
        <f>IFERROR(VLOOKUP(D28,DB!A:F,6,0),"")</f>
        <v/>
      </c>
      <c r="J28" s="61" t="str">
        <f>IFERROR(VLOOKUP(D28,DB!A:G,7,0),"")</f>
        <v/>
      </c>
      <c r="K28" s="159"/>
      <c r="L28" s="160" t="str">
        <f>IFERROR(VLOOKUP(D28,DB!A:I,9,0),"")</f>
        <v/>
      </c>
    </row>
    <row r="29" spans="1:12" ht="31.5" customHeight="1">
      <c r="A29" s="86"/>
      <c r="B29" s="61" t="str">
        <f>IFERROR(VLOOKUP(D29,DB!A:K,11,0),"")</f>
        <v/>
      </c>
      <c r="C29" s="61"/>
      <c r="D29" s="61"/>
      <c r="E29" s="61"/>
      <c r="F29" s="156"/>
      <c r="G29" s="157">
        <f ca="1">IFERROR(NOW()-F29,"-")</f>
        <v>45967.602934490744</v>
      </c>
      <c r="H29" s="158"/>
      <c r="I29" s="86" t="str">
        <f>IFERROR(VLOOKUP(D29,DB!A:F,6,0),"")</f>
        <v/>
      </c>
      <c r="J29" s="61" t="str">
        <f>IFERROR(VLOOKUP(D29,DB!A:G,7,0),"")</f>
        <v/>
      </c>
      <c r="K29" s="159"/>
      <c r="L29" s="160" t="str">
        <f>IFERROR(VLOOKUP(D29,DB!A:I,9,0),"")</f>
        <v/>
      </c>
    </row>
    <row r="30" spans="1:12" ht="31.5" customHeight="1">
      <c r="A30" s="86"/>
      <c r="B30" s="61" t="str">
        <f>IFERROR(VLOOKUP(D30,DB!A:K,11,0),"")</f>
        <v/>
      </c>
      <c r="C30" s="61"/>
      <c r="D30" s="61"/>
      <c r="E30" s="61"/>
      <c r="F30" s="156"/>
      <c r="G30" s="157">
        <f ca="1">IFERROR(NOW()-F30,"-")</f>
        <v>45967.602934490744</v>
      </c>
      <c r="H30" s="158"/>
      <c r="I30" s="86" t="str">
        <f>IFERROR(VLOOKUP(D30,DB!A:F,6,0),"")</f>
        <v/>
      </c>
      <c r="J30" s="61" t="str">
        <f>IFERROR(VLOOKUP(D30,DB!A:G,7,0),"")</f>
        <v/>
      </c>
      <c r="K30" s="159"/>
      <c r="L30" s="160" t="str">
        <f>IFERROR(VLOOKUP(D30,DB!A:I,9,0),"")</f>
        <v/>
      </c>
    </row>
    <row r="31" spans="1:12" ht="31.5" customHeight="1">
      <c r="A31" s="86"/>
      <c r="B31" s="61" t="str">
        <f>IFERROR(VLOOKUP(D31,DB!A:K,11,0),"")</f>
        <v/>
      </c>
      <c r="C31" s="61"/>
      <c r="D31" s="61"/>
      <c r="E31" s="61"/>
      <c r="F31" s="156"/>
      <c r="G31" s="157">
        <f ca="1">IFERROR(NOW()-F31,"-")</f>
        <v>45967.602934490744</v>
      </c>
      <c r="H31" s="158"/>
      <c r="I31" s="86" t="str">
        <f>IFERROR(VLOOKUP(D31,DB!A:F,6,0),"")</f>
        <v/>
      </c>
      <c r="J31" s="61" t="str">
        <f>IFERROR(VLOOKUP(D31,DB!A:G,7,0),"")</f>
        <v/>
      </c>
      <c r="K31" s="159"/>
      <c r="L31" s="160" t="str">
        <f>IFERROR(VLOOKUP(D31,DB!A:I,9,0),"")</f>
        <v/>
      </c>
    </row>
    <row r="32" spans="1:12" ht="31.5" customHeight="1">
      <c r="A32" s="86"/>
      <c r="B32" s="61" t="str">
        <f>IFERROR(VLOOKUP(D32,DB!A:K,11,0),"")</f>
        <v/>
      </c>
      <c r="C32" s="61"/>
      <c r="D32" s="61"/>
      <c r="E32" s="61"/>
      <c r="F32" s="156"/>
      <c r="G32" s="157">
        <f ca="1">IFERROR(NOW()-F32,"-")</f>
        <v>45967.602934490744</v>
      </c>
      <c r="H32" s="158"/>
      <c r="I32" s="86" t="str">
        <f>IFERROR(VLOOKUP(D32,DB!A:F,6,0),"")</f>
        <v/>
      </c>
      <c r="J32" s="61" t="str">
        <f>IFERROR(VLOOKUP(D32,DB!A:G,7,0),"")</f>
        <v/>
      </c>
      <c r="K32" s="159"/>
      <c r="L32" s="160" t="str">
        <f>IFERROR(VLOOKUP(D32,DB!A:I,9,0),"")</f>
        <v/>
      </c>
    </row>
    <row r="33" spans="1:12" ht="31.5" customHeight="1">
      <c r="A33" s="86"/>
      <c r="B33" s="61" t="str">
        <f>IFERROR(VLOOKUP(D33,DB!A:K,11,0),"")</f>
        <v/>
      </c>
      <c r="C33" s="61"/>
      <c r="D33" s="61"/>
      <c r="E33" s="61"/>
      <c r="F33" s="156"/>
      <c r="G33" s="157">
        <f ca="1">IFERROR(NOW()-F33,"-")</f>
        <v>45967.602934490744</v>
      </c>
      <c r="H33" s="158"/>
      <c r="I33" s="86" t="str">
        <f>IFERROR(VLOOKUP(D33,DB!A:F,6,0),"")</f>
        <v/>
      </c>
      <c r="J33" s="61" t="str">
        <f>IFERROR(VLOOKUP(D33,DB!A:G,7,0),"")</f>
        <v/>
      </c>
      <c r="K33" s="159"/>
      <c r="L33" s="160" t="str">
        <f>IFERROR(VLOOKUP(D33,DB!A:I,9,0),"")</f>
        <v/>
      </c>
    </row>
    <row r="34" spans="1:12" ht="31.5" customHeight="1">
      <c r="A34" s="86"/>
      <c r="B34" s="61" t="str">
        <f>IFERROR(VLOOKUP(D34,DB!A:K,11,0),"")</f>
        <v/>
      </c>
      <c r="C34" s="61"/>
      <c r="D34" s="61"/>
      <c r="E34" s="61"/>
      <c r="F34" s="156"/>
      <c r="G34" s="157">
        <f ca="1">IFERROR(NOW()-F34,"-")</f>
        <v>45967.602934490744</v>
      </c>
      <c r="H34" s="158"/>
      <c r="I34" s="86" t="str">
        <f>IFERROR(VLOOKUP(D34,DB!A:F,6,0),"")</f>
        <v/>
      </c>
      <c r="J34" s="61" t="str">
        <f>IFERROR(VLOOKUP(D34,DB!A:G,7,0),"")</f>
        <v/>
      </c>
      <c r="K34" s="159"/>
      <c r="L34" s="160" t="str">
        <f>IFERROR(VLOOKUP(D34,DB!A:I,9,0),"")</f>
        <v/>
      </c>
    </row>
    <row r="35" spans="1:12" ht="31.5" customHeight="1">
      <c r="A35" s="86"/>
      <c r="B35" s="61" t="str">
        <f>IFERROR(VLOOKUP(D35,DB!A:K,11,0),"")</f>
        <v/>
      </c>
      <c r="C35" s="61"/>
      <c r="D35" s="61"/>
      <c r="E35" s="61"/>
      <c r="F35" s="156"/>
      <c r="G35" s="157">
        <f ca="1">IFERROR(NOW()-F35,"-")</f>
        <v>45967.602934490744</v>
      </c>
      <c r="H35" s="158"/>
      <c r="I35" s="86" t="str">
        <f>IFERROR(VLOOKUP(D35,DB!A:F,6,0),"")</f>
        <v/>
      </c>
      <c r="J35" s="61" t="str">
        <f>IFERROR(VLOOKUP(D35,DB!A:G,7,0),"")</f>
        <v/>
      </c>
      <c r="K35" s="159"/>
      <c r="L35" s="160" t="str">
        <f>IFERROR(VLOOKUP(D35,DB!A:I,9,0),"")</f>
        <v/>
      </c>
    </row>
    <row r="36" spans="1:12" ht="31.5" customHeight="1">
      <c r="A36" s="86"/>
      <c r="B36" s="61" t="str">
        <f>IFERROR(VLOOKUP(D36,DB!A:K,11,0),"")</f>
        <v/>
      </c>
      <c r="C36" s="61"/>
      <c r="D36" s="61"/>
      <c r="E36" s="61"/>
      <c r="F36" s="156"/>
      <c r="G36" s="157">
        <f ca="1">IFERROR(NOW()-F36,"-")</f>
        <v>45967.602934490744</v>
      </c>
      <c r="H36" s="158"/>
      <c r="I36" s="86" t="str">
        <f>IFERROR(VLOOKUP(D36,DB!A:F,6,0),"")</f>
        <v/>
      </c>
      <c r="J36" s="61" t="str">
        <f>IFERROR(VLOOKUP(D36,DB!A:G,7,0),"")</f>
        <v/>
      </c>
      <c r="K36" s="159"/>
      <c r="L36" s="160" t="str">
        <f>IFERROR(VLOOKUP(D36,DB!A:I,9,0),"")</f>
        <v/>
      </c>
    </row>
  </sheetData>
  <dataValidations count="2">
    <dataValidation allowBlank="1" showInputMessage="1" showErrorMessage="1" sqref="E1" xr:uid="{62B1622A-85BD-4882-B430-9803BC9B7251}"/>
    <dataValidation type="list" allowBlank="1" showInputMessage="1" showErrorMessage="1" sqref="E2:E3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2025-11-06T11:28:36Z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