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49" documentId="13_ncr:1_{F6CB121F-512D-4AA6-A0C1-0FB36C537598}" xr6:coauthVersionLast="47" xr6:coauthVersionMax="47" xr10:uidLastSave="{BC136868-2706-4615-BA96-5347D8132FB6}"/>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<sst xmlns="http://schemas.openxmlformats.org/spreadsheetml/2006/main" count="180266" uniqueCount="39119">
  <si>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</si>
  <si>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</si>
  <si>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</si>
  <si>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</si>
  <si>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</si>
  <si>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</si>
  <si>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</si>
  <si>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</si>
  <si>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</si>
  <si>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</si>
  <si>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</si>
  <si>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</si>
  <si>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</si>
  <si>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</si>
  <si>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</si>
  <si>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</si>
  <si>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</si>
  <si>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</si>
  <si>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</si>
  <si>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</si>
  <si>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</si>
  <si>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</si>
  <si>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</si>
  <si>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</si>
  <si>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</si>
  <si>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</si>
  <si>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</si>
  <si>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</si>
  <si>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</si>
  <si>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</si>
  <si>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</si>
  <si>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</si>
  <si>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</si>
  <si>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</si>
  <si>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</si>
  <si>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</si>
  <si>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</si>
  <si>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</si>
  <si>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</si>
  <si>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</si>
  <si>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</si>
  <si>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</si>
  <si>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</si>
  <si>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</si>
  <si>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</si>
  <si>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</si>
  <si>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</si>
  <si>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</si>
  <si>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</si>
  <si>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</si>
  <si>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</si>
  <si>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</si>
  <si>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</si>
  <si>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</si>
  <si>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</si>
  <si>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</si>
  <si>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</si>
  <si>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</si>
  <si>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</si>
  <si>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</si>
  <si>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</si>
  <si>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</si>
  <si>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</si>
  <si>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</si>
  <si>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</si>
  <si>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</si>
  <si>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</si>
  <si>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</si>
  <si>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</si>
  <si>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</si>
  <si>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</si>
  <si>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</si>
  <si>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</si>
  <si>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</si>
  <si>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</si>
  <si>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</si>
  <si>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</si>
  <si>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</si>
  <si>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</si>
  <si>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</si>
  <si>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</si>
  <si>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</si>
  <si>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</si>
  <si>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</si>
  <si>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</si>
  <si>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</si>
  <si>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</si>
  <si>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</si>
  <si>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</si>
  <si>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</si>
  <si>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</si>
  <si>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</si>
  <si>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</si>
  <si>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</si>
  <si>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</si>
  <si>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</si>
  <si>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</si>
  <si>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</si>
  <si>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</si>
  <si>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</si>
  <si>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</si>
  <si>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</si>
  <si>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</si>
  <si>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</si>
  <si>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</si>
  <si>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</si>
  <si>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</si>
  <si>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</si>
  <si>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</si>
  <si>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</si>
  <si>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</si>
  <si>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</si>
  <si>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</si>
  <si>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</si>
  <si>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</si>
  <si>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</si>
  <si>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</si>
  <si>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</si>
  <si>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</si>
  <si>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</si>
  <si>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</si>
  <si>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</si>
  <si>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</si>
  <si>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</si>
  <si>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</si>
  <si>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</si>
  <si>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</si>
  <si>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</si>
  <si>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</si>
  <si>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</si>
  <si>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</si>
  <si>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</si>
  <si>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</si>
  <si>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</si>
  <si>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</si>
  <si>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</si>
  <si>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</si>
  <si>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</si>
  <si>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</si>
  <si>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</si>
  <si>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</si>
  <si>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</si>
  <si>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</si>
  <si>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</si>
  <si>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</si>
  <si>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</si>
  <si>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</si>
  <si>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</si>
  <si>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</si>
  <si>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</si>
  <si>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</si>
  <si>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</si>
  <si>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</si>
  <si>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</si>
  <si>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</si>
  <si>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</si>
  <si>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</si>
  <si>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</si>
  <si>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</si>
  <si>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</si>
  <si>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</si>
  <si>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</si>
  <si>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</si>
  <si>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</si>
  <si>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</si>
  <si>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</si>
  <si>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</si>
  <si>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</si>
  <si>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</si>
  <si>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</si>
  <si>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</si>
  <si>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</si>
  <si>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</si>
  <si>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</si>
  <si>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</si>
  <si>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</si>
  <si>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</si>
  <si>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</si>
  <si>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</si>
  <si>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</si>
  <si>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</si>
  <si>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</si>
  <si>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</si>
  <si>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</si>
  <si>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</si>
  <si>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</si>
  <si>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</si>
  <si>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</si>
  <si>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</si>
  <si>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</si>
  <si>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</si>
  <si>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</si>
  <si>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</si>
  <si>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</si>
  <si>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</si>
  <si>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</si>
  <si>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</si>
  <si>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</si>
  <si>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</si>
  <si>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</si>
  <si>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</si>
  <si>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</si>
  <si>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</si>
  <si>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</si>
  <si>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</si>
  <si>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</si>
  <si>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</si>
  <si>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</si>
  <si>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</si>
  <si>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</si>
  <si>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</si>
  <si>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</si>
  <si>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</si>
  <si>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</si>
  <si>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</si>
  <si>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</si>
  <si>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</si>
  <si>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</si>
  <si>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</si>
  <si>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</si>
  <si>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</si>
  <si>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</si>
  <si>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</si>
  <si>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</si>
  <si>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</si>
  <si>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</si>
  <si>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</si>
  <si>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</si>
  <si>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</si>
  <si>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</si>
  <si>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</si>
  <si>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</si>
  <si>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</si>
  <si>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</si>
  <si>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</si>
  <si>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</si>
  <si>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</si>
  <si>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</si>
  <si>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</si>
  <si>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</si>
  <si>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</si>
  <si>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</si>
  <si>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</si>
  <si>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</si>
  <si>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</si>
  <si>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</si>
  <si>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</si>
  <si>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</si>
  <si>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</si>
  <si>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</si>
  <si>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</si>
  <si>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</si>
  <si>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</si>
  <si>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</si>
  <si>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</si>
  <si>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</si>
  <si>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</si>
  <si>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</si>
  <si>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</si>
  <si>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</si>
  <si>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</si>
  <si>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</si>
  <si>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</si>
  <si>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</si>
  <si>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</si>
  <si>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</si>
  <si>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</si>
  <si>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</si>
  <si>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</si>
  <si>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</si>
  <si>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</si>
  <si>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</si>
  <si>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</si>
  <si>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</si>
  <si>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</si>
  <si>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</si>
  <si>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</si>
  <si>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</si>
  <si>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</si>
  <si>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</si>
  <si>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</si>
  <si>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</si>
  <si>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</si>
  <si>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</si>
  <si>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</si>
  <si>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</si>
  <si>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</si>
  <si>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</si>
  <si>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</si>
  <si>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</si>
  <si>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</si>
  <si>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</si>
  <si>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</si>
  <si>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</si>
  <si>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</si>
  <si>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</si>
  <si>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</si>
  <si>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</si>
  <si>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</si>
  <si>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</si>
  <si>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</si>
  <si>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</si>
  <si>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</si>
  <si>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</si>
  <si>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</si>
  <si>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</si>
  <si>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</si>
  <si>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</si>
  <si>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</si>
  <si>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</si>
  <si>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</si>
  <si>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</si>
  <si>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</si>
  <si>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</si>
  <si>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</si>
  <si>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</si>
  <si>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</si>
  <si>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</si>
  <si>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</si>
  <si>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</si>
  <si>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</si>
  <si>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</si>
  <si>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</si>
  <si>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</si>
  <si>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</si>
  <si>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</si>
  <si>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</si>
  <si>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</si>
  <si>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</si>
  <si>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</si>
  <si>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</si>
  <si>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</si>
  <si>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</si>
  <si>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</si>
  <si>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</si>
  <si>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</si>
  <si>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</si>
  <si>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</si>
  <si>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</si>
  <si>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</si>
  <si>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</si>
  <si>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</si>
  <si>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</si>
  <si>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</si>
  <si>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</si>
  <si>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</si>
  <si>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</si>
  <si>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</si>
  <si>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</si>
  <si>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</si>
  <si>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</si>
  <si>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</si>
  <si>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</si>
  <si>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</si>
  <si>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</si>
  <si>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</si>
  <si>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</si>
  <si>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</si>
  <si>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</si>
  <si>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</si>
  <si>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</si>
  <si>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</si>
  <si>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</si>
  <si>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</si>
  <si>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</si>
  <si>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</si>
  <si>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</si>
  <si>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</si>
  <si>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</si>
  <si>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</si>
  <si>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</si>
  <si>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</si>
  <si>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</si>
  <si>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</si>
  <si>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</si>
  <si>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</si>
  <si>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</si>
  <si>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</si>
  <si>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</si>
  <si>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</si>
  <si>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</si>
  <si>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</si>
  <si>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</si>
  <si>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</si>
  <si>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</si>
  <si>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</si>
  <si>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</si>
  <si>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</si>
  <si>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</si>
  <si>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</si>
  <si>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</si>
  <si>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</si>
  <si>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</si>
  <si>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</si>
  <si>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</si>
  <si>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</si>
  <si>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</si>
  <si>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</si>
  <si>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</si>
  <si>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</si>
  <si>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</si>
  <si>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</si>
  <si>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</si>
  <si>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</si>
  <si>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</si>
  <si>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</si>
  <si>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</si>
  <si>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</si>
  <si>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</si>
  <si>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</si>
  <si>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</si>
  <si>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</si>
  <si>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</si>
  <si>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</si>
  <si>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</si>
  <si>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</si>
  <si>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</si>
  <si>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</si>
  <si>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</si>
  <si>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</si>
  <si>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</si>
  <si>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</si>
  <si>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</si>
  <si>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</si>
  <si>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</si>
  <si>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</si>
  <si>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</si>
  <si>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</si>
  <si>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</si>
  <si>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</si>
  <si>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</si>
  <si>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</si>
  <si>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</si>
  <si>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</si>
  <si>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</si>
  <si>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</si>
  <si>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</si>
  <si>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</si>
  <si>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</si>
  <si>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</si>
  <si>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</si>
  <si>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</si>
  <si>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</si>
  <si>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</si>
  <si>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</si>
  <si>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</si>
  <si>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</si>
  <si>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</si>
  <si>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</si>
  <si>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</si>
  <si>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</si>
  <si>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</si>
  <si>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</si>
  <si>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</si>
  <si>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</si>
  <si>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</si>
  <si>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</si>
  <si>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</si>
  <si>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</si>
  <si>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</si>
  <si>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</si>
  <si>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</si>
  <si>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</si>
  <si>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</si>
  <si>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</si>
  <si>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</si>
  <si>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</si>
  <si>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</si>
  <si>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</si>
  <si>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</si>
  <si>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</si>
  <si>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</si>
  <si>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</si>
  <si>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</si>
  <si>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</si>
  <si>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</si>
  <si>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</si>
  <si>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</si>
  <si>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</si>
  <si>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</si>
  <si>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</si>
  <si>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</si>
  <si>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</si>
  <si>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</si>
  <si>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</si>
  <si>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</si>
  <si>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</si>
  <si>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</si>
  <si>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</si>
  <si>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</si>
  <si>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</si>
  <si>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</si>
  <si>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</si>
  <si>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</si>
  <si>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</si>
  <si>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</si>
  <si>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</si>
  <si>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</si>
  <si>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</si>
  <si>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</si>
  <si>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</si>
  <si>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</si>
  <si>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</si>
  <si>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</si>
  <si>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</si>
  <si>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</si>
  <si>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</si>
  <si>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</si>
  <si>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</si>
  <si>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</si>
  <si>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</si>
  <si>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</si>
  <si>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</si>
  <si>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</si>
  <si>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</si>
  <si>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</si>
  <si>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</si>
  <si>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</si>
  <si>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</si>
  <si>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</si>
  <si>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</si>
  <si>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</si>
  <si>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</si>
  <si>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</si>
  <si>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</si>
  <si>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</si>
  <si>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</si>
  <si>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</si>
  <si>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</si>
  <si>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</si>
  <si>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</si>
  <si>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</si>
  <si>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</si>
  <si>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</si>
  <si>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</si>
  <si>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</si>
  <si>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</si>
  <si>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</si>
  <si>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</si>
  <si>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</si>
  <si>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</si>
  <si>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</si>
  <si>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</si>
  <si>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</si>
  <si>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</si>
  <si>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</si>
  <si>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</si>
  <si>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</si>
  <si>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</si>
  <si>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</si>
  <si>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</si>
  <si>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</si>
  <si>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</si>
  <si>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</si>
  <si>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</si>
  <si>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</si>
  <si>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</si>
  <si>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</si>
  <si>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</si>
  <si>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</si>
  <si>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</si>
  <si>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</si>
  <si>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</si>
  <si>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</si>
  <si>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</si>
  <si>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</si>
  <si>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</si>
  <si>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</si>
  <si>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</si>
  <si>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</si>
  <si>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</si>
  <si>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</si>
  <si>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</si>
  <si>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</si>
  <si>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</si>
  <si>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</si>
  <si>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</si>
  <si>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</si>
  <si>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</si>
  <si>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</si>
  <si>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</si>
  <si>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</si>
  <si>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</si>
  <si>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</si>
  <si>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</si>
  <si>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</si>
  <si>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</si>
  <si>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</si>
  <si>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</si>
  <si>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</si>
  <si>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</si>
  <si>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</si>
  <si>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</si>
  <si>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</si>
  <si>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</si>
  <si>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</si>
  <si>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</si>
  <si>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</si>
  <si>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</si>
  <si>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</si>
  <si>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</si>
  <si>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</si>
  <si>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</si>
  <si>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</si>
  <si>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</si>
  <si>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</si>
  <si>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</si>
  <si>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</si>
  <si>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</si>
  <si>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</si>
  <si>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</si>
  <si>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</si>
  <si>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</si>
  <si>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</si>
  <si>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</si>
  <si>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</si>
  <si>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</si>
  <si>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</si>
  <si>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</si>
  <si>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</si>
  <si>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</si>
  <si>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</si>
  <si>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</si>
  <si>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</si>
  <si>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</si>
  <si>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</si>
  <si>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</si>
  <si>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</si>
  <si>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</si>
  <si>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</si>
  <si>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</si>
  <si>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</si>
  <si>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</si>
  <si>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</si>
  <si>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</si>
  <si>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</si>
  <si>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</si>
  <si>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</si>
  <si>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</si>
  <si>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</si>
  <si>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</si>
  <si>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</si>
  <si>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</si>
  <si>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</si>
  <si>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</si>
  <si>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</si>
  <si>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</si>
  <si>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</si>
  <si>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</si>
  <si>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</si>
  <si>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</si>
  <si>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</si>
  <si>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</si>
  <si>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</si>
  <si>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</si>
  <si>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</si>
  <si>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</si>
  <si>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</si>
  <si>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</si>
  <si>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</si>
  <si>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</si>
  <si>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</si>
  <si>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</si>
  <si>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</si>
  <si>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</si>
  <si>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</si>
  <si>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</si>
  <si>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</si>
  <si>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</si>
  <si>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</si>
  <si>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</si>
  <si>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</si>
  <si>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</si>
  <si>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</si>
  <si>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</si>
  <si>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</si>
  <si>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</si>
  <si>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</si>
  <si>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</si>
  <si>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</si>
  <si>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</si>
  <si>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</si>
  <si>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</si>
  <si>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</si>
  <si>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</si>
  <si>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</si>
  <si>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</si>
  <si>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</si>
  <si>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</si>
  <si>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</si>
  <si>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</si>
  <si>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</si>
  <si>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</si>
  <si>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</si>
  <si>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</si>
  <si>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</si>
  <si>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</si>
  <si>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</si>
  <si>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</si>
  <si>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</si>
  <si>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</si>
  <si>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</si>
  <si>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</si>
  <si>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</si>
  <si>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</si>
  <si>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</si>
  <si>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</si>
  <si>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</si>
  <si>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</si>
  <si>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</si>
  <si>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</si>
  <si>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</si>
  <si>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</si>
  <si>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</si>
  <si>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</si>
  <si>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</si>
  <si>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</si>
  <si>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</si>
  <si>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</si>
  <si>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</si>
  <si>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</si>
  <si>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</si>
  <si>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</si>
  <si>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</si>
  <si>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</si>
  <si>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</si>
  <si>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</si>
  <si>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</si>
  <si>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</si>
  <si>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</si>
  <si>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</si>
  <si>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</si>
  <si>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</si>
  <si>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</si>
  <si>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</si>
  <si>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</si>
  <si>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</si>
  <si>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</si>
  <si>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</si>
  <si>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</si>
  <si>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</si>
  <si>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</si>
  <si>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</si>
  <si>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</si>
  <si>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</si>
  <si>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</si>
  <si>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</si>
  <si>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</si>
  <si>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</si>
  <si>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</si>
  <si>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</si>
  <si>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</si>
  <si>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</si>
  <si>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</si>
  <si>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</si>
  <si>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</si>
  <si>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</si>
  <si>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</si>
  <si>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</si>
  <si>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</si>
  <si>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</si>
  <si>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</si>
  <si>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</si>
  <si>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</si>
  <si>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</si>
  <si>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</si>
  <si>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</si>
  <si>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</si>
  <si>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</si>
  <si>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</si>
  <si>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</si>
  <si>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</si>
  <si>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</si>
  <si>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</si>
  <si>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</si>
  <si>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</si>
  <si>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</si>
  <si>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</si>
  <si>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</si>
  <si>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</si>
  <si>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</si>
  <si>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</si>
  <si>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</si>
  <si>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</si>
  <si>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</si>
  <si>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</si>
  <si>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</si>
  <si>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</si>
  <si>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</si>
  <si>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</si>
  <si>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</si>
  <si>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</si>
  <si>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</si>
  <si>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</si>
  <si>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</si>
  <si>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</si>
  <si>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</si>
  <si>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</si>
  <si>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</si>
  <si>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</si>
  <si>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</si>
  <si>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</si>
  <si>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</si>
  <si>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</si>
  <si>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</si>
  <si>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</si>
  <si>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</si>
  <si>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</si>
  <si>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</si>
  <si>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</si>
  <si>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</si>
  <si>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</si>
  <si>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</si>
  <si>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</si>
  <si>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</si>
  <si>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</si>
  <si>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</si>
  <si>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</si>
  <si>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</si>
  <si>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</si>
  <si>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</si>
  <si>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</si>
  <si>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</si>
  <si>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</si>
  <si>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</si>
  <si>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</si>
  <si>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</si>
  <si>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</si>
  <si>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</si>
  <si>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</si>
  <si>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</si>
  <si>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</si>
  <si>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</si>
  <si>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</si>
  <si>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</si>
  <si>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</si>
  <si>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</si>
  <si>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</si>
  <si>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</si>
  <si>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</si>
  <si>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</si>
  <si>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</si>
  <si>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</si>
  <si>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</si>
  <si>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</si>
  <si>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</si>
  <si>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</si>
  <si>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</si>
  <si>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</si>
  <si>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</si>
  <si>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</si>
  <si>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</si>
  <si>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</si>
  <si>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</si>
  <si>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</si>
  <si>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</si>
  <si>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</si>
  <si>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</si>
  <si>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</si>
  <si>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</si>
  <si>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</si>
  <si>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</si>
  <si>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</si>
  <si>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</si>
  <si>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</si>
  <si>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</si>
  <si>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</si>
  <si>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</si>
  <si>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</si>
  <si>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</si>
  <si>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</si>
  <si>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</si>
  <si>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</si>
  <si>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</si>
  <si>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</si>
  <si>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</si>
  <si>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</si>
  <si>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</si>
  <si>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</si>
  <si>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</si>
  <si>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</si>
  <si>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</si>
  <si>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</si>
  <si>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</si>
  <si>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</si>
  <si>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</si>
  <si>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</si>
  <si>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</si>
  <si>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</si>
  <si>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</si>
  <si>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</si>
  <si>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</si>
  <si>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</si>
  <si>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</si>
  <si>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</si>
  <si>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</si>
  <si>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</si>
  <si>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</si>
  <si>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</si>
  <si>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</si>
  <si>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</si>
  <si>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</si>
  <si>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</si>
  <si>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</si>
  <si>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</si>
  <si>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</si>
  <si>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</si>
  <si>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</si>
  <si>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</si>
  <si>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</si>
  <si>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</si>
  <si>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</si>
  <si>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</si>
  <si>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</si>
  <si>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</si>
  <si>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</si>
  <si>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</si>
  <si>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</si>
  <si>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</si>
  <si>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</si>
  <si>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</si>
  <si>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</si>
  <si>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</si>
  <si>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</si>
  <si>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</si>
  <si>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</si>
  <si>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</si>
  <si>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</si>
  <si>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</si>
  <si>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</si>
  <si>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</si>
  <si>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</si>
  <si>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</si>
  <si>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</si>
  <si>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</si>
  <si>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</si>
  <si>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</si>
  <si>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</si>
  <si>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</si>
  <si>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</si>
  <si>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</si>
  <si>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</si>
  <si>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</si>
  <si>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</si>
  <si>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</si>
  <si>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</si>
  <si>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</si>
  <si>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</si>
  <si>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</si>
  <si>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</si>
  <si>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</si>
  <si>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</si>
  <si>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</si>
  <si>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</si>
  <si>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</si>
  <si>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</si>
  <si>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</si>
  <si>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</si>
  <si>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</si>
  <si>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</si>
  <si>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</si>
  <si>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</si>
  <si>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</si>
  <si>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</si>
  <si>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</si>
  <si>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</si>
  <si>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</si>
  <si>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</si>
  <si>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</si>
  <si>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</si>
  <si>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</si>
  <si>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</si>
  <si>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</si>
  <si>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</si>
  <si>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</si>
  <si>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</si>
  <si>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</si>
  <si>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</si>
  <si>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</si>
  <si>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</si>
  <si>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</si>
  <si>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</si>
  <si>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</si>
  <si>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</si>
  <si>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</si>
  <si>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</si>
  <si>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</si>
  <si>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</si>
  <si>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</si>
  <si>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</si>
  <si>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</si>
  <si>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</si>
  <si>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</si>
  <si>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</si>
  <si>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</si>
  <si>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</si>
  <si>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</si>
  <si>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</si>
  <si>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</si>
  <si>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</si>
  <si>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</si>
  <si>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</si>
  <si>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</si>
  <si>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</si>
  <si>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</si>
  <si>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</si>
  <si>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</si>
  <si>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</si>
  <si>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</si>
  <si>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</si>
  <si>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</si>
  <si>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</si>
  <si>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</si>
  <si>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</si>
  <si>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</si>
  <si>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</si>
  <si>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</si>
  <si>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</si>
  <si>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</si>
  <si>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</si>
  <si>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</si>
  <si>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</si>
  <si>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</si>
  <si>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</si>
  <si>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</si>
  <si>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</si>
  <si>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</si>
  <si>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</si>
  <si>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</si>
  <si>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</si>
  <si>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</si>
  <si>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</si>
  <si>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</si>
  <si>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</si>
  <si>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</si>
  <si>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</si>
  <si>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</si>
  <si>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</si>
  <si>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</si>
  <si>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</si>
  <si>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</si>
  <si>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</si>
  <si>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</si>
  <si>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</si>
  <si>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</si>
  <si>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</si>
  <si>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</si>
  <si>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</si>
  <si>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</si>
  <si>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</si>
  <si>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</si>
  <si>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</si>
  <si>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</si>
  <si>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</si>
  <si>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</si>
  <si>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</si>
  <si>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</si>
  <si>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</si>
  <si>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</si>
  <si>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</si>
  <si>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</si>
  <si>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</si>
  <si>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</si>
  <si>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</si>
  <si>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</si>
  <si>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</si>
  <si>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</si>
  <si>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</si>
  <si>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</si>
  <si>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</si>
  <si>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</si>
  <si>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</si>
  <si>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</si>
  <si>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</si>
  <si>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</si>
  <si>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</si>
  <si>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</si>
  <si>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</si>
  <si>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</si>
  <si>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</si>
  <si>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</si>
  <si>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</si>
  <si>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</si>
  <si>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</si>
  <si>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</si>
  <si>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</si>
  <si>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</si>
  <si>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</si>
  <si>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</si>
  <si>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</si>
  <si>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</si>
  <si>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</si>
  <si>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</si>
  <si>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</si>
  <si>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</si>
  <si>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</si>
  <si>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</si>
  <si>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</si>
  <si>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</si>
  <si>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</si>
  <si>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</si>
  <si>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</si>
  <si>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</si>
  <si>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</si>
  <si>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</si>
  <si>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</si>
  <si>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</si>
  <si>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</si>
  <si>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</si>
  <si>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</si>
  <si>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</si>
  <si>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</si>
  <si>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</si>
  <si>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</si>
  <si>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</si>
  <si>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</si>
  <si>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</si>
  <si>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</si>
  <si>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</si>
  <si>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</si>
  <si>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</si>
  <si>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</si>
  <si>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</si>
  <si>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</si>
  <si>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</si>
  <si>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</si>
  <si>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</si>
  <si>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</si>
  <si>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</si>
  <si>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</si>
  <si>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</si>
  <si>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</si>
  <si>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</si>
  <si>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</si>
  <si>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</si>
  <si>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</si>
  <si>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</si>
  <si>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</si>
  <si>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</si>
  <si>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</si>
  <si>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</si>
  <si>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</si>
  <si>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</si>
  <si>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</si>
  <si>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</si>
  <si>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</si>
  <si>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</si>
  <si>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</si>
  <si>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</si>
  <si>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</si>
  <si>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</si>
  <si>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</si>
  <si>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</si>
  <si>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</si>
  <si>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</si>
  <si>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</si>
  <si>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</si>
  <si>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</si>
  <si>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</si>
  <si>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</si>
  <si>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</si>
  <si>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</si>
  <si>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</si>
  <si>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</si>
  <si>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</si>
  <si>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</si>
  <si>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</si>
  <si>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</si>
  <si>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</si>
  <si>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</si>
  <si>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</si>
  <si>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</si>
  <si>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</si>
  <si>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</si>
  <si>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</si>
  <si>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</si>
  <si>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</si>
  <si>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</si>
  <si>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</si>
  <si>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</si>
  <si>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</si>
  <si>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</si>
  <si>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</si>
  <si>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</si>
  <si>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</si>
  <si>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</si>
  <si>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</si>
  <si>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</si>
  <si>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</si>
  <si>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</si>
  <si>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</si>
  <si>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</si>
  <si>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</si>
  <si>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</si>
  <si>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</si>
  <si>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</si>
  <si>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</si>
  <si>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</si>
  <si>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</si>
  <si>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</si>
  <si>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</si>
  <si>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</si>
  <si>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</si>
  <si>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</si>
  <si>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</si>
  <si>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</si>
  <si>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</si>
  <si>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</si>
  <si>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</si>
  <si>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</si>
  <si>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</si>
  <si>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</si>
  <si>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</si>
  <si>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</si>
  <si>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</si>
  <si>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</si>
  <si>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</si>
  <si>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</si>
  <si>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</si>
  <si>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</si>
  <si>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</si>
  <si>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</si>
  <si>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</si>
  <si>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</si>
  <si>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</si>
  <si>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</si>
  <si>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</si>
  <si>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</si>
  <si>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</si>
  <si>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</si>
  <si>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</si>
  <si>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</si>
  <si>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</si>
  <si>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</si>
  <si>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</si>
  <si>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</si>
  <si>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</si>
  <si>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</si>
  <si>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</si>
  <si>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</si>
  <si>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</si>
  <si>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</si>
  <si>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</si>
  <si>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</si>
  <si>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</si>
  <si>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</si>
  <si>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</si>
  <si>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</si>
  <si>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</si>
  <si>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</si>
  <si>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</si>
  <si>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</si>
  <si>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</si>
  <si>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</si>
  <si>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</si>
  <si>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</si>
  <si>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</si>
  <si>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</si>
  <si>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</si>
  <si>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</si>
  <si>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</si>
  <si>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</si>
  <si>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</si>
  <si>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</si>
  <si>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</si>
  <si>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</si>
  <si>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</si>
  <si>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</si>
  <si>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</si>
  <si>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</si>
  <si>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</si>
  <si>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</si>
  <si>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</si>
  <si>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</si>
  <si>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</si>
  <si>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</si>
  <si>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</si>
  <si>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</si>
  <si>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</si>
  <si>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</si>
  <si>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</si>
  <si>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</si>
  <si>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</si>
  <si>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</si>
  <si>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</si>
  <si>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</si>
  <si>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</si>
  <si>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</si>
  <si>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</si>
  <si>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</si>
  <si>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</si>
  <si>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</si>
  <si>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</si>
  <si>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</si>
  <si>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</si>
  <si>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</si>
  <si>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</si>
  <si>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</si>
  <si>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</si>
  <si>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</si>
  <si>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</si>
  <si>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</si>
  <si>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</si>
  <si>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</si>
  <si>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</si>
  <si>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</si>
  <si>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</si>
  <si>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</si>
  <si>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</si>
  <si>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</si>
  <si>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</si>
  <si>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</si>
  <si>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</si>
  <si>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</si>
  <si>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</si>
  <si>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</si>
  <si>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</si>
  <si>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</si>
  <si>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</si>
  <si>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</si>
  <si>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</si>
  <si>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</si>
  <si>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</si>
  <si>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</si>
  <si>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</si>
  <si>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</si>
  <si>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</si>
  <si>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</si>
  <si>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</si>
  <si>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</si>
  <si>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</si>
  <si>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</si>
  <si>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</si>
  <si>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</si>
  <si>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</si>
  <si>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</si>
  <si>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</si>
  <si>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</si>
  <si>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</si>
  <si>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</si>
  <si>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</si>
  <si>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</si>
  <si>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</si>
  <si>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</si>
  <si>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</si>
  <si>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</si>
  <si>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</si>
  <si>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</si>
  <si>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</si>
  <si>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</si>
  <si>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</si>
  <si>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</si>
  <si>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</si>
  <si>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</si>
  <si>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</si>
  <si>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</si>
  <si>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</si>
  <si>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</si>
  <si>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</si>
  <si>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</si>
  <si>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</si>
  <si>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</si>
  <si>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</si>
  <si>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</si>
  <si>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</si>
  <si>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</si>
  <si>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</si>
  <si>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</si>
  <si>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</si>
  <si>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</si>
  <si>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</si>
  <si>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</si>
  <si>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</si>
  <si>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</si>
  <si>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</si>
  <si>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</si>
  <si>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</si>
  <si>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</si>
  <si>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</si>
  <si>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</si>
  <si>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</si>
  <si>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</si>
  <si>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</si>
  <si>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</si>
  <si>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</si>
  <si>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</si>
  <si>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</si>
  <si>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</si>
  <si>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</si>
  <si>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</si>
  <si>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</si>
  <si>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</si>
  <si>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</si>
  <si>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</si>
  <si>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</si>
  <si>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</si>
  <si>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</si>
  <si>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</si>
  <si>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</si>
  <si>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</si>
  <si>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</si>
  <si>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</si>
  <si>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</si>
  <si>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</si>
  <si>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</si>
  <si>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</si>
  <si>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</si>
  <si>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</si>
  <si>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</si>
  <si>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</si>
  <si>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</si>
  <si>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</si>
  <si>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</si>
  <si>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</si>
  <si>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</si>
  <si>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</si>
  <si>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</si>
  <si>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</si>
  <si>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</si>
  <si>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</si>
  <si>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</si>
  <si>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</si>
  <si>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</si>
  <si>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</si>
  <si>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</si>
  <si>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</si>
  <si>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</si>
  <si>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</si>
  <si>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</si>
  <si>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</si>
  <si>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</si>
  <si>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</si>
  <si>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</si>
  <si>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</si>
  <si>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</si>
  <si>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</si>
  <si>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</si>
  <si>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</si>
  <si>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</si>
  <si>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</si>
  <si>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</si>
  <si>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</si>
  <si>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</si>
  <si>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</si>
  <si>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</si>
  <si>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</si>
  <si>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</si>
  <si>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</si>
  <si>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</si>
  <si>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</si>
  <si>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</si>
  <si>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</si>
  <si>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</si>
  <si>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</si>
  <si>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</si>
  <si>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</si>
  <si>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</si>
  <si>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</si>
  <si>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</si>
  <si>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</si>
  <si>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</si>
  <si>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</si>
  <si>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</si>
  <si>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</si>
  <si>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</si>
  <si>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</si>
  <si>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</si>
  <si>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</si>
  <si>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</si>
  <si>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</si>
  <si>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</si>
  <si>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</si>
  <si>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</si>
  <si>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</si>
  <si>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</si>
  <si>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</si>
  <si>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</si>
  <si>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</si>
  <si>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</si>
  <si>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</si>
  <si>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</si>
  <si>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</si>
  <si>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</si>
  <si>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</si>
  <si>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</si>
  <si>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</si>
  <si>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</si>
  <si>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</si>
  <si>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</si>
  <si>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</si>
  <si>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</si>
  <si>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</si>
  <si>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</si>
  <si>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</si>
  <si>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</si>
  <si>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</si>
  <si>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</si>
  <si>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</si>
  <si>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</si>
  <si>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</si>
  <si>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</si>
  <si>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</si>
  <si>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</si>
  <si>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</si>
  <si>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</si>
  <si>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</si>
  <si>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</si>
  <si>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</si>
  <si>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</si>
  <si>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</si>
  <si>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</si>
  <si>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</si>
  <si>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</si>
  <si>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</si>
  <si>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</si>
  <si>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</si>
  <si>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</si>
  <si>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</si>
  <si>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</si>
  <si>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</si>
  <si>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</si>
  <si>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</si>
  <si>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</si>
  <si>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</si>
  <si>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</si>
  <si>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</si>
  <si>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</si>
  <si>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</si>
  <si>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</si>
  <si>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</si>
  <si>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</si>
  <si>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</si>
  <si>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</si>
  <si>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</si>
  <si>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</si>
  <si>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</si>
  <si>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</si>
  <si>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</si>
  <si>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</si>
  <si>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</si>
  <si>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</si>
  <si>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</si>
  <si>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</si>
  <si>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</si>
  <si>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</si>
  <si>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</si>
  <si>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</si>
  <si>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</si>
  <si>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</si>
  <si>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</si>
  <si>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</si>
  <si>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</si>
  <si>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</si>
  <si>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</si>
  <si>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</si>
  <si>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</si>
  <si>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</si>
  <si>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</si>
  <si>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</si>
  <si>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</si>
  <si>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</si>
  <si>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</si>
  <si>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</si>
  <si>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</si>
  <si>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</si>
  <si>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</si>
  <si>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</si>
  <si>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</si>
  <si>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</si>
  <si>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</si>
  <si>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</si>
  <si>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</si>
  <si>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</si>
  <si>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</si>
  <si>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</si>
  <si>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</si>
  <si>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</si>
  <si>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</si>
  <si>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</si>
  <si>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</si>
  <si>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</si>
  <si>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</si>
  <si>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</si>
  <si>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</si>
  <si>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</si>
  <si>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</si>
  <si>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</si>
  <si>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</si>
  <si>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</si>
  <si>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</si>
  <si>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</si>
  <si>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</si>
  <si>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</si>
  <si>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</si>
  <si>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</si>
  <si>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</si>
  <si>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</si>
  <si>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</si>
  <si>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</si>
  <si>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</si>
  <si>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</si>
  <si>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</si>
  <si>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</si>
  <si>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</si>
  <si>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</si>
  <si>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</si>
  <si>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</si>
  <si>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</si>
  <si>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</si>
  <si>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</si>
  <si>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</si>
  <si>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</si>
  <si>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</si>
  <si>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</si>
  <si>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</si>
  <si>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</si>
  <si>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</si>
  <si>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</si>
  <si>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</si>
  <si>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</si>
  <si>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</si>
  <si>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</si>
  <si>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</si>
  <si>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</si>
  <si>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</si>
  <si>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</si>
  <si>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</si>
  <si>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</si>
  <si>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</si>
  <si>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</si>
  <si>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</si>
  <si>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</si>
  <si>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</si>
  <si>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</si>
  <si>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</si>
  <si>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</si>
  <si>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</si>
  <si>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</si>
  <si>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</si>
  <si>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</si>
  <si>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</si>
  <si>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</si>
  <si>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</si>
  <si>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</si>
  <si>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</si>
  <si>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</si>
  <si>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</si>
  <si>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</si>
  <si>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</si>
  <si>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</si>
  <si>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</si>
  <si>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</si>
  <si>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</si>
  <si>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</si>
  <si>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</si>
  <si>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</si>
  <si>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</si>
  <si>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</si>
  <si>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</si>
  <si>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</si>
  <si>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</si>
  <si>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</si>
  <si>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</si>
  <si>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</si>
  <si>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</si>
  <si>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</si>
  <si>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</si>
  <si>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</si>
  <si>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</si>
  <si>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</si>
  <si>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</si>
  <si>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</si>
  <si>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</si>
  <si>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</si>
  <si>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</si>
  <si>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</si>
  <si>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</si>
  <si>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</si>
  <si>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</si>
  <si>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</si>
  <si>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</si>
  <si>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</si>
  <si>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</si>
  <si>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</si>
  <si>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</si>
  <si>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</si>
  <si>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</si>
  <si>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</si>
  <si>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</si>
  <si>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</si>
  <si>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</si>
  <si>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</si>
  <si>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</si>
  <si>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</si>
  <si>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</si>
  <si>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</si>
  <si>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</si>
  <si>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</si>
  <si>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</si>
  <si>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</si>
  <si>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</si>
  <si>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</si>
  <si>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</si>
  <si>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</si>
  <si>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</si>
  <si>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</si>
  <si>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</si>
  <si>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</si>
  <si>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</si>
  <si>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</si>
  <si>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</si>
  <si>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</si>
  <si>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</si>
  <si>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</si>
  <si>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</si>
  <si>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</si>
  <si>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</si>
  <si>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</si>
  <si>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</si>
  <si>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</si>
  <si>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</si>
  <si>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</si>
  <si>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</si>
  <si>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</si>
  <si>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</si>
  <si>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</si>
  <si>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</si>
  <si>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</si>
  <si>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</si>
  <si>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</si>
  <si>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</si>
  <si>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</si>
  <si>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</si>
  <si>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</si>
  <si>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</si>
  <si>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</si>
  <si>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</si>
  <si>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</si>
  <si>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</si>
  <si>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</si>
  <si>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</si>
  <si>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</si>
  <si>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</si>
  <si>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</si>
  <si>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</si>
  <si>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</si>
  <si>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</si>
  <si>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</si>
  <si>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</si>
  <si>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</si>
  <si>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</si>
  <si>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</si>
  <si>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</si>
  <si>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</si>
  <si>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</si>
  <si>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</si>
  <si>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</si>
  <si>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</si>
  <si>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</si>
  <si>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</si>
  <si>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</si>
  <si>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</si>
  <si>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</si>
  <si>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</si>
  <si>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</si>
  <si>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</si>
  <si>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</si>
  <si>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</si>
  <si>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</si>
  <si>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</si>
  <si>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</si>
  <si>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</si>
  <si>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</si>
  <si>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</si>
  <si>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</si>
  <si>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</si>
  <si>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</si>
  <si>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</si>
  <si>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</si>
  <si>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</si>
  <si>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</si>
  <si>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</si>
  <si>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</si>
  <si>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</si>
  <si>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</si>
  <si>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</si>
  <si>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</si>
  <si>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</si>
  <si>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</si>
  <si>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</si>
  <si>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</si>
  <si>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</si>
  <si>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</si>
  <si>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</si>
  <si>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</si>
  <si>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</si>
  <si>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</si>
  <si>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</si>
  <si>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</si>
  <si>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</si>
  <si>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</si>
  <si>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</si>
  <si>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</si>
  <si>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</si>
  <si>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</si>
  <si>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</si>
  <si>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</si>
  <si>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</si>
  <si>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</si>
  <si>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</si>
  <si>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</si>
  <si>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</si>
  <si>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</si>
  <si>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</si>
  <si>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</si>
  <si>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</si>
  <si>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</si>
  <si>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</si>
  <si>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</si>
  <si>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</si>
  <si>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</si>
  <si>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</si>
  <si>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</si>
  <si>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</si>
  <si>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</si>
  <si>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</si>
  <si>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</si>
  <si>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</si>
  <si>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</si>
  <si>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</si>
  <si>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</si>
  <si>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</si>
  <si>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</si>
  <si>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</si>
  <si>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</si>
  <si>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</si>
  <si>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</si>
  <si>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</si>
  <si>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</si>
  <si>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</si>
  <si>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</si>
  <si>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</si>
  <si>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</si>
  <si>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</si>
  <si>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</si>
  <si>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</si>
  <si>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</si>
  <si>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</si>
  <si>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</si>
  <si>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</si>
  <si>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</si>
  <si>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</si>
  <si>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</si>
  <si>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</si>
  <si>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</si>
  <si>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</si>
  <si>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</si>
  <si>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</si>
  <si>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</si>
  <si>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</si>
  <si>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</si>
  <si>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</si>
  <si>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</si>
  <si>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</si>
  <si>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</si>
  <si>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</si>
  <si>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</si>
  <si>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</si>
  <si>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</si>
  <si>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</si>
  <si>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</si>
  <si>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</si>
  <si>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</si>
  <si>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</si>
  <si>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</si>
  <si>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</si>
  <si>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</si>
  <si>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</si>
  <si>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</si>
  <si>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</si>
  <si>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</si>
  <si>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</si>
  <si>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</si>
  <si>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</si>
  <si>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</si>
  <si>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</si>
  <si>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</si>
  <si>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</si>
  <si>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</si>
  <si>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</si>
  <si>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</si>
  <si>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</si>
  <si>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</si>
  <si>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</si>
  <si>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</si>
  <si>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</si>
  <si>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</si>
  <si>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</si>
  <si>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</si>
  <si>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</si>
  <si>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</si>
  <si>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</si>
  <si>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</si>
  <si>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</si>
  <si>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</si>
  <si>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</si>
  <si>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</si>
  <si>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</si>
  <si>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</si>
  <si>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</si>
  <si>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</si>
  <si>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</si>
  <si>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</si>
  <si>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</si>
  <si>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</si>
  <si>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</si>
  <si>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</si>
  <si>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</si>
  <si>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</si>
  <si>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</si>
  <si>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</si>
  <si>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</si>
  <si>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</si>
  <si>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</si>
  <si>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</si>
  <si>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</si>
  <si>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</si>
  <si>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</si>
  <si>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</si>
  <si>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</si>
  <si>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</si>
  <si>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</si>
  <si>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</si>
  <si>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</si>
  <si>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</si>
  <si>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</si>
  <si>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</si>
  <si>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</si>
  <si>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</si>
  <si>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</si>
  <si>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</si>
  <si>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</si>
  <si>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</si>
  <si>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</si>
  <si>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</si>
  <si>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</si>
  <si>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</si>
  <si>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</si>
  <si>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</si>
  <si>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</si>
  <si>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</si>
  <si>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</si>
  <si>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</si>
  <si>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</si>
  <si>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</si>
  <si>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</si>
  <si>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</si>
  <si>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</si>
  <si>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</si>
  <si>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</si>
  <si>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</si>
  <si>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</si>
  <si>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</si>
  <si>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</si>
  <si>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</si>
  <si>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</si>
  <si>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</si>
  <si>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</si>
  <si>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</si>
  <si>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</si>
  <si>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</si>
  <si>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</si>
  <si>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</si>
  <si>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</si>
  <si>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</si>
  <si>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</si>
  <si>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</si>
  <si>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</si>
  <si>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</si>
  <si>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</si>
  <si>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</si>
  <si>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</si>
  <si>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</si>
  <si>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</si>
  <si>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</si>
  <si>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</si>
  <si>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</si>
  <si>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</si>
  <si>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</si>
  <si>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</si>
  <si>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</si>
  <si>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</si>
  <si>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</si>
  <si>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</si>
  <si>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</si>
  <si>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</si>
  <si>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</si>
  <si>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</si>
  <si>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</si>
  <si>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</si>
  <si>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</si>
  <si>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</si>
  <si>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</si>
  <si>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</si>
  <si>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</si>
  <si>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</si>
  <si>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</si>
  <si>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</si>
  <si>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</si>
  <si>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</si>
  <si>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</si>
  <si>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</si>
  <si>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</si>
  <si>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</si>
  <si>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</si>
  <si>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</si>
  <si>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</si>
  <si>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</si>
  <si>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</si>
  <si>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</si>
  <si>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</si>
  <si>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</si>
  <si>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</si>
  <si>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</si>
  <si>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</si>
  <si>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</si>
  <si>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</si>
  <si>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</si>
  <si>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</si>
  <si>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</si>
  <si>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</si>
  <si>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</si>
  <si>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</si>
  <si>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</si>
  <si>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</si>
  <si>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</si>
  <si>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</si>
  <si>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</si>
  <si>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</si>
  <si>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</si>
  <si>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</si>
  <si>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</si>
  <si>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</si>
  <si>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</si>
  <si>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</si>
  <si>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</si>
  <si>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</si>
  <si>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</si>
  <si>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</si>
  <si>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</si>
  <si>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</si>
  <si>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</si>
  <si>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</si>
  <si>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</si>
  <si>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</si>
  <si>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</si>
  <si>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</si>
  <si>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</si>
  <si>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</si>
  <si>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</si>
  <si>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</si>
  <si>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</si>
  <si>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</si>
  <si>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</si>
  <si>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</si>
  <si>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</si>
  <si>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</si>
  <si>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</si>
  <si>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</si>
  <si>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</si>
  <si>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</si>
  <si>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</si>
  <si>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</si>
  <si>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</si>
  <si>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</si>
  <si>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</si>
  <si>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</si>
  <si>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</si>
  <si>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</si>
  <si>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</si>
  <si>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</si>
  <si>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</si>
  <si>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</si>
  <si>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</si>
  <si>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</si>
  <si>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</si>
  <si>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</si>
  <si>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</si>
  <si>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</si>
  <si>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</si>
  <si>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</si>
  <si>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</si>
  <si>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</si>
  <si>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</si>
  <si>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</si>
  <si>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</si>
  <si>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</si>
  <si>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</si>
  <si>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</si>
  <si>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</si>
  <si>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</si>
  <si>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</si>
  <si>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</si>
  <si>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</si>
  <si>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</si>
  <si>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</si>
  <si>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</si>
  <si>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</si>
  <si>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</si>
  <si>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</si>
  <si>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</si>
  <si>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</si>
  <si>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</si>
  <si>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</si>
  <si>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</si>
  <si>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</si>
  <si>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</si>
  <si>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</si>
  <si>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</si>
  <si>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</si>
  <si>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</si>
  <si>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</si>
  <si>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</si>
  <si>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</si>
  <si>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</si>
  <si>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</si>
  <si>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</si>
  <si>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</si>
  <si>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</si>
  <si>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</si>
  <si>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</si>
  <si>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</si>
  <si>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</si>
  <si>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</si>
  <si>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</si>
  <si>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</si>
  <si>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</si>
  <si>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</si>
  <si>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</si>
  <si>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</si>
  <si>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</si>
  <si>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</si>
  <si>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</si>
  <si>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</si>
  <si>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</si>
  <si>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</si>
  <si>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</si>
  <si>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</si>
  <si>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</si>
  <si>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</si>
  <si>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</si>
  <si>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</si>
  <si>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</si>
  <si>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</si>
  <si>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</si>
  <si>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</si>
  <si>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</si>
  <si>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</si>
  <si>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</si>
  <si>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</si>
  <si>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</si>
  <si>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</si>
  <si>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</si>
  <si>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</si>
  <si>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</si>
  <si>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</si>
  <si>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</si>
  <si>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</si>
  <si>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</si>
  <si>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</si>
  <si>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</si>
  <si>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</si>
  <si>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</si>
  <si>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</si>
  <si>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</si>
  <si>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</si>
  <si>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</si>
  <si>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</si>
  <si>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</si>
  <si>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</si>
  <si>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</si>
  <si>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</si>
  <si>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</si>
  <si>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</si>
  <si>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</si>
  <si>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</si>
  <si>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</si>
  <si>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</si>
  <si>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</si>
  <si>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</si>
  <si>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</si>
  <si>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</si>
  <si>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</si>
  <si>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</si>
  <si>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</si>
  <si>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</si>
  <si>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</si>
  <si>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</si>
  <si>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</si>
  <si>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</si>
  <si>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</si>
  <si>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</si>
  <si>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</si>
  <si>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</si>
  <si>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</si>
  <si>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</si>
  <si>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</si>
  <si>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</si>
  <si>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</si>
  <si>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</si>
  <si>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</si>
  <si>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</si>
  <si>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</si>
  <si>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</si>
  <si>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</si>
  <si>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</si>
  <si>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</si>
  <si>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</si>
  <si>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</si>
  <si>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</si>
  <si>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</si>
  <si>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</si>
  <si>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</si>
  <si>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</si>
  <si>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</si>
  <si>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</si>
  <si>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</si>
  <si>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</si>
  <si>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</si>
  <si>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</si>
  <si>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</si>
  <si>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</si>
  <si>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</si>
  <si>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</si>
  <si>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</si>
  <si>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</si>
  <si>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</si>
  <si>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</si>
  <si>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</si>
  <si>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</si>
  <si>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</si>
  <si>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</si>
  <si>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</si>
  <si>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</si>
  <si>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</si>
  <si>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</si>
  <si>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</si>
  <si>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</si>
  <si>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</si>
  <si>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</si>
  <si>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</si>
  <si>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</si>
  <si>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</si>
  <si>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</si>
  <si>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</si>
  <si>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</si>
  <si>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</si>
  <si>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</si>
  <si>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</si>
  <si>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</si>
  <si>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</si>
  <si>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</si>
  <si>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</si>
  <si>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</si>
  <si>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</si>
  <si>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</si>
  <si>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</si>
  <si>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</si>
  <si>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</si>
  <si>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</si>
  <si>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</si>
  <si>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</si>
  <si>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</si>
  <si>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</si>
  <si>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</si>
  <si>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</si>
  <si>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</si>
  <si>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</si>
  <si>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</si>
  <si>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</si>
  <si>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</si>
  <si>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</si>
  <si>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</si>
  <si>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</si>
  <si>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</si>
  <si>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</si>
  <si>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</si>
  <si>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</si>
  <si>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</si>
  <si>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</si>
  <si>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</si>
  <si>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</si>
  <si>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</si>
  <si>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</si>
  <si>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</si>
  <si>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</si>
  <si>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</si>
  <si>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</si>
  <si>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</si>
  <si>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</si>
  <si>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</si>
  <si>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</si>
  <si>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</si>
  <si>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</si>
  <si>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</si>
  <si>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</si>
  <si>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</si>
  <si>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</si>
  <si>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</si>
  <si>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</si>
  <si>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</si>
  <si>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</si>
  <si>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</si>
  <si>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</si>
  <si>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</si>
  <si>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</si>
  <si>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</si>
  <si>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</si>
  <si>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</si>
  <si>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</si>
  <si>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</si>
  <si>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</si>
  <si>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</si>
  <si>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</si>
  <si>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</si>
  <si>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</si>
  <si>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</si>
  <si>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</si>
  <si>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</si>
  <si>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</si>
  <si>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</si>
  <si>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</si>
  <si>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</si>
  <si>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</si>
  <si>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</si>
  <si>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</si>
  <si>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</si>
  <si>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</si>
  <si>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</si>
  <si>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</si>
  <si>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</si>
  <si>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</si>
  <si>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</si>
  <si>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</si>
  <si>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</si>
  <si>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</si>
  <si>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</si>
  <si>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</si>
  <si>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</si>
  <si>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</si>
  <si>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</si>
  <si>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</si>
  <si>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</si>
  <si>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</si>
  <si>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</si>
  <si>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</si>
  <si>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</si>
  <si>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</si>
  <si>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</si>
  <si>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</si>
  <si>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</si>
  <si>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</si>
  <si>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</si>
  <si>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</si>
  <si>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</si>
  <si>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</si>
  <si>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</si>
  <si>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</si>
  <si>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</si>
  <si>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</si>
  <si>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</si>
  <si>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</si>
  <si>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</si>
  <si>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</si>
  <si>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</si>
  <si>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</si>
  <si>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</si>
  <si>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</si>
  <si>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</si>
  <si>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</si>
  <si>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</si>
  <si>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</si>
  <si>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</si>
  <si>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</si>
  <si>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</si>
  <si>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</si>
  <si>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</si>
  <si>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</si>
  <si>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</si>
  <si>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</si>
  <si>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</si>
  <si>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</si>
  <si>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</si>
  <si>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</si>
  <si>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</si>
  <si>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</si>
  <si>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</si>
  <si>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</si>
  <si>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</si>
  <si>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</si>
  <si>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</si>
  <si>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</si>
  <si>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</si>
  <si>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</si>
  <si>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</si>
  <si>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</si>
  <si>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</si>
  <si>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</si>
  <si>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</si>
  <si>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</si>
  <si>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</si>
  <si>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</si>
  <si>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</si>
  <si>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</si>
  <si>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</si>
  <si>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</si>
  <si>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</si>
  <si>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</si>
  <si>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</si>
  <si>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</si>
  <si>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</si>
  <si>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</si>
  <si>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</si>
  <si>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</si>
  <si>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</si>
  <si>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</si>
  <si>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</si>
  <si>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</si>
  <si>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</si>
  <si>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</si>
  <si>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</si>
  <si>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</si>
  <si>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</si>
  <si>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</si>
  <si>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</si>
  <si>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</si>
  <si>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</si>
  <si>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</si>
  <si>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</si>
  <si>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</si>
  <si>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</si>
  <si>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</si>
  <si>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</si>
  <si>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</si>
  <si>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</si>
  <si>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</si>
  <si>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</si>
  <si>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</si>
  <si>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</si>
  <si>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</si>
  <si>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</si>
  <si>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</si>
  <si>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</si>
  <si>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</si>
  <si>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</si>
  <si>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</si>
  <si>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</si>
  <si>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</si>
  <si>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</si>
  <si>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</si>
  <si>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</si>
  <si>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</si>
  <si>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</si>
  <si>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</si>
  <si>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</si>
  <si>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</si>
  <si>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</si>
  <si>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</si>
  <si>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</si>
  <si>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</si>
  <si>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</si>
  <si>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</si>
  <si>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</si>
  <si>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</si>
  <si>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</si>
  <si>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</si>
  <si>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</si>
  <si>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</si>
  <si>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</si>
  <si>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</si>
  <si>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</si>
  <si>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</si>
  <si>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</si>
  <si>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</si>
  <si>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</si>
  <si>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</si>
  <si>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</si>
  <si>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</si>
  <si>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</si>
  <si>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</si>
  <si>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</si>
  <si>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</si>
  <si>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</si>
  <si>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</si>
  <si>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</si>
  <si>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</si>
  <si>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</si>
  <si>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</si>
  <si>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</si>
  <si>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</si>
  <si>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</si>
  <si>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</si>
  <si>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</si>
  <si>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</si>
  <si>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</si>
  <si>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</si>
  <si>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</si>
  <si>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</si>
  <si>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</si>
  <si>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</si>
  <si>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</si>
  <si>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</si>
  <si>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</si>
  <si>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</si>
  <si>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</si>
  <si>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</si>
  <si>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</si>
  <si>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</si>
  <si>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</si>
  <si>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</si>
  <si>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</si>
  <si>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</si>
  <si>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</si>
  <si>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</si>
  <si>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</si>
  <si>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</si>
  <si>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</si>
  <si>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</si>
  <si>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</si>
  <si>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</si>
  <si>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</si>
  <si>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</si>
  <si>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</si>
  <si>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</si>
  <si>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</si>
  <si>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</si>
  <si>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</si>
  <si>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</si>
  <si>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</si>
  <si>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</si>
  <si>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</si>
  <si>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</si>
  <si>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</si>
  <si>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</si>
  <si>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</si>
  <si>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</si>
  <si>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</si>
  <si>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</si>
  <si>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</si>
  <si>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</si>
  <si>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</si>
  <si>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</si>
  <si>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</si>
  <si>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</si>
  <si>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</si>
  <si>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</si>
  <si>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</si>
  <si>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</si>
  <si>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</si>
  <si>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</si>
  <si>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</si>
  <si>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</si>
  <si>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</si>
  <si>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</si>
  <si>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</si>
  <si>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</si>
  <si>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</si>
  <si>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</si>
  <si>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</si>
  <si>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</si>
  <si>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</si>
  <si>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</si>
  <si>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</si>
  <si>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</si>
  <si>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</si>
  <si>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</si>
  <si>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</si>
  <si>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</si>
  <si>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</si>
  <si>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</si>
  <si>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</si>
  <si>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</si>
  <si>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</si>
  <si>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</si>
  <si>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</si>
  <si>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</si>
  <si>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</si>
  <si>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</si>
  <si>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</si>
  <si>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</si>
  <si>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</si>
  <si>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</si>
  <si>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</si>
  <si>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</si>
  <si>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</si>
  <si>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</si>
  <si>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</si>
  <si>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</si>
  <si>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</si>
  <si>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</si>
  <si>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</si>
  <si>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</si>
  <si>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</si>
  <si>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</si>
  <si>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</si>
  <si>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</si>
  <si>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</si>
  <si>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</si>
  <si>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</si>
  <si>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</si>
  <si>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</si>
  <si>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</si>
  <si>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</si>
  <si>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</si>
  <si>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</si>
  <si>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</si>
  <si>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</si>
  <si>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</si>
  <si>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</si>
  <si>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</si>
  <si>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</si>
  <si>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</si>
  <si>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</si>
  <si>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</si>
  <si>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</si>
  <si>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</si>
  <si>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</si>
  <si>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</si>
  <si>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</si>
  <si>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</si>
  <si>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</si>
  <si>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</si>
  <si>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</si>
  <si>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</si>
  <si>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</si>
  <si>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</si>
  <si>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</si>
  <si>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</si>
  <si>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</si>
  <si>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</si>
  <si>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</si>
  <si>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</si>
  <si>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</si>
  <si>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</si>
  <si>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</si>
  <si>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</si>
  <si>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</si>
  <si>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</si>
  <si>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</si>
  <si>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</si>
  <si>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</si>
  <si>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</si>
  <si>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</si>
  <si>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</si>
  <si>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</si>
  <si>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</si>
  <si>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</si>
  <si>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</si>
  <si>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</si>
  <si>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</si>
  <si>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</si>
  <si>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</si>
  <si>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</si>
  <si>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</si>
  <si>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</si>
  <si>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</si>
  <si>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</si>
  <si>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</si>
  <si>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</si>
  <si>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</si>
  <si>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</si>
  <si>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</si>
  <si>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</si>
  <si>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</si>
  <si>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</si>
  <si>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</si>
  <si>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</si>
  <si>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</si>
  <si>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</si>
  <si>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</si>
  <si>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</si>
  <si>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</si>
  <si>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</si>
  <si>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</si>
  <si>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</si>
  <si>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</si>
  <si>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</si>
  <si>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</si>
  <si>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</si>
  <si>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</si>
  <si>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</si>
  <si>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</si>
  <si>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</si>
  <si>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</si>
  <si>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</si>
  <si>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</si>
  <si>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</si>
  <si>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</si>
  <si>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</si>
  <si>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</si>
  <si>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</si>
  <si>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</si>
  <si>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</si>
  <si>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</si>
  <si>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</si>
  <si>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</si>
  <si>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</si>
  <si>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</si>
  <si>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</si>
  <si>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</si>
  <si>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</si>
  <si>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</si>
  <si>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</si>
  <si>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</si>
  <si>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</si>
  <si>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</si>
  <si>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</si>
  <si>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</si>
  <si>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</si>
  <si>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</si>
  <si>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</si>
  <si>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</si>
  <si>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</si>
  <si>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</si>
  <si>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</si>
  <si>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</si>
  <si>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</si>
  <si>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</si>
  <si>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</si>
  <si>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</si>
  <si>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</si>
  <si>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</si>
  <si>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</si>
  <si>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</si>
  <si>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</si>
  <si>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</si>
  <si>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</si>
  <si>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</si>
  <si>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</si>
  <si>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</si>
  <si>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</si>
  <si>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</si>
  <si>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</si>
  <si>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</si>
  <si>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</si>
  <si>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</si>
  <si>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</si>
  <si>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</si>
  <si>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</si>
  <si>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</si>
  <si>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</si>
  <si>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</si>
  <si>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</si>
  <si>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</si>
  <si>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</si>
  <si>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</si>
  <si>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</si>
  <si>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</si>
  <si>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</si>
  <si>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</si>
  <si>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</si>
  <si>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</si>
  <si>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</si>
  <si>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</si>
  <si>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</si>
  <si>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</si>
  <si>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</si>
  <si>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</si>
  <si>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</si>
  <si>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</si>
  <si>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</si>
  <si>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</si>
  <si>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</si>
  <si>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</si>
  <si>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</si>
  <si>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</si>
  <si>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</si>
  <si>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</si>
  <si>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</si>
  <si>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</si>
  <si>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</si>
  <si>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</si>
  <si>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</si>
  <si>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</si>
  <si>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</si>
  <si>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</si>
  <si>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</si>
  <si>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</si>
  <si>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</si>
  <si>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</si>
  <si>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</si>
  <si>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</si>
  <si>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</si>
  <si>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</si>
  <si>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</si>
  <si>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</si>
  <si>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</si>
  <si>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</si>
  <si>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</si>
  <si>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</si>
  <si>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</si>
  <si>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</si>
  <si>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</si>
  <si>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</si>
  <si>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</si>
  <si>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</si>
  <si>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</si>
  <si>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</si>
  <si>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</si>
  <si>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</si>
  <si>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</si>
  <si>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</si>
  <si>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</si>
  <si>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</si>
  <si>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</si>
  <si>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</si>
  <si>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</si>
  <si>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</si>
  <si>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</si>
  <si>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</si>
  <si>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</si>
  <si>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</si>
  <si>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</si>
  <si>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</si>
  <si>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</si>
  <si>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</si>
  <si>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</si>
  <si>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</si>
  <si>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</si>
  <si>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</si>
  <si>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</si>
  <si>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</si>
  <si>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</si>
  <si>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</si>
  <si>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</si>
  <si>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</si>
  <si>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</si>
  <si>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</si>
  <si>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</si>
  <si>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</si>
  <si>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</si>
  <si>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</si>
  <si>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</si>
  <si>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</si>
  <si>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</si>
  <si>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</si>
  <si>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</si>
  <si>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</si>
  <si>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</si>
  <si>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</si>
  <si>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</si>
  <si>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</si>
  <si>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</si>
  <si>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</si>
  <si>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</si>
  <si>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</si>
  <si>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</si>
  <si>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</si>
  <si>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</si>
  <si>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</si>
  <si>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</si>
  <si>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</si>
  <si>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</si>
  <si>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</si>
  <si>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</si>
  <si>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</si>
  <si>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</si>
  <si>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</si>
  <si>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</si>
  <si>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</si>
  <si>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</si>
  <si>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</si>
  <si>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</si>
  <si>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</si>
  <si>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</si>
  <si>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</si>
  <si>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</si>
  <si>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</si>
  <si>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</si>
  <si>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</si>
  <si>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</si>
  <si>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</si>
  <si>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</si>
  <si>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</si>
  <si>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</si>
  <si>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</si>
  <si>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</si>
  <si>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</si>
  <si>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</si>
  <si>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</si>
  <si>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</si>
  <si>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</si>
  <si>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</si>
  <si>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</si>
  <si>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</si>
  <si>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</si>
  <si>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</si>
  <si>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</si>
  <si>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</si>
  <si>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</si>
  <si>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</si>
  <si>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</si>
  <si>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</si>
  <si>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</si>
  <si>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</si>
  <si>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</si>
  <si>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</si>
  <si>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</si>
  <si>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</si>
  <si>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</si>
  <si>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</si>
  <si>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</si>
  <si>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</si>
  <si>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</si>
  <si>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</si>
  <si>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</si>
  <si>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</si>
  <si>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</si>
  <si>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</si>
  <si>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</si>
  <si>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</si>
  <si>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</si>
  <si>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</si>
  <si>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</si>
  <si>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</si>
  <si>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</si>
  <si>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</si>
  <si>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</si>
  <si>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</si>
  <si>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</si>
  <si>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</si>
  <si>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</si>
  <si>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</si>
  <si>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</si>
  <si>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</si>
  <si>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</si>
  <si>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</si>
  <si>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</si>
  <si>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</si>
  <si>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</si>
  <si>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</si>
  <si>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</si>
  <si>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</si>
  <si>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</si>
  <si>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</si>
  <si>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</si>
  <si>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</si>
  <si>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</si>
  <si>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</si>
  <si>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</si>
  <si>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</si>
  <si>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</si>
  <si>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</si>
  <si>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</si>
  <si>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</si>
  <si>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</si>
  <si>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</si>
  <si>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</si>
  <si>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</si>
  <si>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</si>
  <si>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</si>
  <si>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</si>
  <si>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</si>
  <si>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</si>
  <si>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</si>
  <si>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</si>
  <si>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</si>
  <si>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</si>
  <si>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</si>
  <si>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</si>
  <si>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</si>
  <si>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</si>
  <si>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</si>
  <si>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</si>
  <si>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</si>
  <si>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</si>
  <si>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</si>
  <si>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</si>
  <si>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</si>
  <si>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</si>
  <si>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</si>
  <si>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</si>
  <si>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</si>
  <si>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</si>
  <si>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</si>
  <si>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</si>
  <si>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</si>
  <si>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</si>
  <si>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</si>
  <si>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</si>
  <si>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</si>
  <si>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</si>
  <si>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</si>
  <si>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</si>
  <si>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</si>
  <si>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</si>
  <si>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</si>
  <si>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</si>
  <si>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</si>
  <si>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</si>
  <si>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</si>
  <si>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</si>
  <si>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</si>
  <si>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</si>
  <si>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</si>
  <si>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</si>
  <si>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</si>
  <si>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</si>
  <si>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</si>
  <si>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</si>
  <si>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</si>
  <si>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</si>
  <si>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</si>
  <si>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</si>
  <si>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</si>
  <si>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</si>
  <si>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</si>
  <si>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</si>
  <si>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</si>
  <si>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</si>
  <si>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</si>
  <si>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</si>
  <si>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</si>
  <si>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</si>
  <si>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</si>
  <si>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</si>
  <si>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</si>
  <si>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</si>
  <si>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</si>
  <si>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</si>
  <si>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</si>
  <si>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</si>
  <si>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</si>
  <si>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</si>
  <si>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</si>
  <si>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</si>
  <si>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</si>
  <si>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</si>
  <si>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</si>
  <si>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</si>
  <si>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</si>
  <si>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</si>
  <si>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</si>
  <si>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</si>
  <si>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</si>
  <si>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</si>
  <si>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</si>
  <si>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</si>
  <si>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</si>
  <si>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</si>
  <si>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</si>
  <si>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</si>
  <si>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</si>
  <si>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</si>
  <si>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</si>
  <si>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</si>
  <si>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</si>
  <si>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</si>
  <si>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</si>
  <si>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</si>
  <si>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</si>
  <si>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</si>
  <si>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</si>
  <si>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</si>
  <si>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</si>
  <si>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</si>
  <si>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</si>
  <si>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</si>
  <si>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</si>
  <si>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</si>
  <si>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</si>
  <si>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</si>
  <si>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</si>
  <si>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</si>
  <si>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</si>
  <si>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</si>
  <si>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</si>
  <si>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</si>
  <si>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</si>
  <si>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</si>
  <si>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</si>
  <si>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</si>
  <si>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</si>
  <si>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</si>
  <si>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</si>
  <si>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</si>
  <si>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</si>
  <si>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</si>
  <si>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</si>
  <si>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</si>
  <si>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</si>
  <si>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</si>
  <si>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</si>
  <si>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</si>
  <si>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</si>
  <si>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</si>
  <si>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</si>
  <si>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</si>
  <si>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</si>
  <si>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</si>
  <si>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</si>
  <si>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</si>
  <si>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</si>
  <si>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</si>
  <si>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</si>
  <si>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</si>
  <si>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</si>
  <si>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</si>
  <si>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</si>
  <si>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</si>
  <si>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</si>
  <si>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</si>
  <si>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</si>
  <si>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</si>
  <si>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</si>
  <si>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</si>
  <si>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</si>
  <si>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</si>
  <si>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</si>
  <si>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</si>
  <si>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</si>
  <si>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</si>
  <si>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</si>
  <si>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</si>
  <si>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</si>
  <si>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</si>
  <si>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</si>
  <si>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</si>
  <si>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</si>
  <si>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</si>
  <si>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</si>
  <si>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</si>
  <si>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</si>
  <si>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</si>
  <si>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</si>
  <si>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</si>
  <si>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</si>
  <si>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</si>
  <si>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</si>
  <si>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</si>
  <si>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</si>
  <si>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</si>
  <si>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</si>
  <si>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</si>
  <si>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</si>
  <si>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</si>
  <si>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</si>
  <si>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</si>
  <si>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</si>
  <si>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</si>
  <si>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</si>
  <si>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</si>
  <si>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</si>
  <si>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</si>
  <si>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</si>
  <si>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</si>
  <si>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</si>
  <si>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</si>
  <si>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</si>
  <si>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</si>
  <si>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</si>
  <si>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</si>
  <si>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</si>
  <si>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</si>
  <si>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</si>
  <si>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</si>
  <si>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</si>
  <si>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</si>
  <si>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</si>
  <si>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</si>
  <si>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</si>
  <si>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</si>
  <si>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</si>
  <si>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</si>
  <si>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</si>
  <si>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</si>
  <si>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</si>
  <si>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</si>
  <si>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</si>
  <si>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</si>
  <si>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</si>
  <si>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</si>
  <si>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</si>
  <si>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</si>
  <si>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</si>
  <si>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</si>
  <si>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</si>
  <si>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</si>
  <si>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</si>
  <si>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</si>
  <si>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</si>
  <si>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</si>
  <si>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</si>
  <si>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</si>
  <si>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</si>
  <si>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</si>
  <si>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</si>
  <si>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</si>
  <si>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</si>
  <si>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</si>
  <si>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</si>
  <si>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</si>
  <si>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</si>
  <si>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</si>
  <si>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</si>
  <si>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</si>
  <si>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</si>
  <si>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</si>
  <si>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</si>
  <si>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</si>
  <si>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</si>
  <si>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</si>
  <si>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</si>
  <si>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</si>
  <si>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</si>
  <si>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</si>
  <si>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</si>
  <si>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</si>
  <si>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</si>
  <si>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</si>
  <si>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</si>
  <si>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</si>
  <si>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</si>
  <si>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</si>
  <si>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</si>
  <si>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</si>
  <si>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</si>
  <si>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</si>
  <si>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</si>
  <si>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</si>
  <si>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</si>
  <si>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</si>
  <si>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</si>
  <si>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</si>
  <si>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</si>
  <si>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</si>
  <si>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</si>
  <si>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</si>
  <si>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</si>
  <si>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</si>
  <si>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</si>
  <si>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</si>
  <si>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</si>
  <si>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</si>
  <si>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</si>
  <si>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</si>
  <si>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</si>
  <si>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</si>
  <si>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</si>
  <si>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</si>
  <si>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</si>
  <si>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</si>
  <si>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</si>
  <si>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</si>
  <si>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</si>
  <si>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</si>
  <si>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</si>
  <si>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</si>
  <si>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</si>
  <si>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</si>
  <si>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</si>
  <si>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</si>
  <si>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</si>
  <si>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</si>
  <si>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</si>
  <si>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</si>
  <si>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</si>
  <si>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</si>
  <si>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</si>
  <si>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</si>
  <si>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</si>
  <si>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</si>
  <si>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</si>
  <si>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</si>
  <si>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</si>
  <si>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</si>
  <si>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</si>
  <si>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</si>
  <si>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</si>
  <si>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</si>
  <si>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</si>
  <si>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</si>
  <si>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</si>
  <si>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</si>
  <si>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</si>
  <si>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</si>
  <si>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</si>
  <si>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</si>
  <si>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</si>
  <si>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</si>
  <si>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</si>
  <si>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</si>
  <si>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</si>
  <si>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</si>
  <si>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</si>
  <si>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</si>
  <si>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</si>
  <si>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</si>
  <si>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</si>
  <si>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</si>
  <si>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</si>
  <si>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</si>
  <si>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</si>
  <si>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</si>
  <si>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</si>
  <si>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</si>
  <si>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</si>
  <si>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</si>
  <si>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</si>
  <si>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</si>
  <si>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</si>
  <si>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</si>
  <si>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</si>
  <si>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</si>
  <si>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</si>
  <si>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</si>
  <si>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</si>
  <si>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</si>
  <si>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</si>
  <si>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</si>
  <si>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</si>
  <si>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</si>
  <si>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</si>
  <si>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</si>
  <si>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</si>
  <si>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</si>
  <si>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</si>
  <si>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</si>
  <si>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</si>
  <si>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</si>
  <si>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</si>
  <si>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</si>
  <si>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</si>
  <si>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</si>
  <si>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</si>
  <si>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</si>
  <si>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</si>
  <si>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</si>
  <si>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</si>
  <si>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</si>
  <si>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</si>
  <si>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</si>
  <si>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</si>
  <si>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</si>
  <si>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</si>
  <si>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</si>
  <si>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</si>
  <si>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</si>
  <si>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</si>
  <si>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</si>
  <si>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</si>
  <si>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</si>
  <si>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</si>
  <si>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</si>
  <si>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</si>
  <si>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</si>
  <si>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</si>
  <si>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</si>
  <si>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</si>
  <si>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</si>
  <si>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</si>
  <si>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</si>
  <si>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</si>
  <si>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</si>
  <si>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</si>
  <si>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</si>
  <si>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</si>
  <si>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</si>
  <si>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</si>
  <si>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</si>
  <si>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</si>
  <si>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</si>
  <si>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</si>
  <si>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</si>
  <si>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</si>
  <si>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</si>
  <si>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</si>
  <si>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</si>
  <si>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</si>
  <si>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</si>
  <si>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</si>
  <si>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</si>
  <si>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</si>
  <si>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</si>
  <si>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</si>
  <si>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</si>
  <si>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</si>
  <si>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</si>
  <si>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</si>
  <si>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</si>
  <si>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</si>
  <si>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</si>
  <si>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</si>
  <si>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</si>
  <si>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</si>
  <si>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</si>
  <si>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</si>
  <si>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</si>
  <si>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</si>
  <si>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</si>
  <si>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</si>
  <si>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</si>
  <si>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</si>
  <si>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</si>
  <si>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</si>
  <si>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</si>
  <si>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</si>
  <si>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</si>
  <si>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</si>
  <si>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</si>
  <si>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</si>
  <si>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</si>
  <si>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</si>
  <si>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</si>
  <si>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</si>
  <si>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</si>
  <si>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</si>
  <si>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</si>
  <si>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</si>
  <si>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</si>
  <si>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</si>
  <si>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</si>
  <si>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</si>
  <si>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</si>
  <si>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</si>
  <si>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</si>
  <si>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</si>
  <si>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</si>
  <si>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</si>
  <si>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</si>
  <si>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</si>
  <si>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</si>
  <si>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</si>
  <si>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</si>
  <si>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</si>
  <si>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</si>
  <si>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</si>
  <si>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</si>
  <si>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</si>
  <si>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</si>
  <si>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</si>
  <si>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</si>
  <si>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</si>
  <si>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</si>
  <si>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</si>
  <si>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</si>
  <si>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</si>
  <si>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</si>
  <si>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</si>
  <si>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</si>
  <si>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</si>
  <si>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</si>
  <si>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</si>
  <si>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</si>
  <si>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</si>
  <si>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</si>
  <si>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</si>
  <si>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</si>
  <si>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</si>
  <si>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</si>
  <si>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</si>
  <si>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</si>
  <si>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</si>
  <si>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</si>
  <si>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</si>
  <si>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</si>
  <si>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</si>
  <si>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</si>
  <si>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</si>
  <si>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</si>
  <si>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</si>
  <si>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</si>
  <si>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</si>
  <si>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</si>
  <si>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</si>
  <si>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</si>
  <si>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</si>
  <si>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</si>
  <si>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</si>
  <si>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</si>
  <si>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</si>
  <si>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</si>
  <si>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</si>
  <si>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</si>
  <si>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</si>
  <si>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</si>
  <si>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</si>
  <si>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</si>
  <si>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</si>
  <si>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</si>
  <si>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</si>
  <si>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</si>
  <si>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</si>
  <si>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</si>
  <si>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</si>
  <si>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</si>
  <si>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</si>
  <si>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</si>
  <si>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</si>
  <si>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</si>
  <si>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</si>
  <si>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</si>
  <si>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</si>
  <si>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</si>
  <si>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</si>
  <si>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</si>
  <si>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</si>
  <si>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</si>
  <si>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</si>
  <si>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</si>
  <si>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</si>
  <si>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</si>
  <si>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</si>
  <si>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</si>
  <si>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</si>
  <si>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</si>
  <si>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</si>
  <si>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</si>
  <si>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</si>
  <si>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</si>
  <si>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</si>
  <si>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</si>
  <si>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</si>
  <si>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</si>
  <si>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</si>
  <si>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</si>
  <si>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</si>
  <si>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</si>
  <si>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</si>
  <si>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</si>
  <si>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</si>
  <si>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</si>
  <si>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</si>
  <si>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</si>
  <si>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</si>
  <si>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</si>
  <si>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</si>
  <si>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</si>
  <si>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</si>
  <si>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</si>
  <si>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</si>
  <si>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</si>
  <si>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</si>
  <si>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</si>
  <si>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</si>
  <si>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</si>
  <si>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</si>
  <si>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</si>
  <si>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</si>
  <si>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</si>
  <si>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</si>
  <si>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</si>
  <si>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</si>
  <si>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</si>
  <si>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</si>
  <si>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</si>
  <si>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</si>
  <si>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</si>
  <si>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</si>
  <si>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</si>
  <si>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</si>
  <si>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</si>
  <si>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</si>
  <si>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</si>
  <si>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</si>
  <si>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</si>
  <si>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</si>
  <si>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</si>
  <si>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</si>
  <si>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</si>
  <si>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</si>
  <si>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</si>
  <si>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</si>
  <si>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</si>
  <si>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</si>
  <si>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</si>
  <si>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</si>
  <si>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</si>
  <si>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</si>
  <si>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</si>
  <si>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</si>
  <si>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</si>
  <si>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</si>
  <si>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</si>
  <si>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</si>
  <si>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</si>
  <si>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</si>
  <si>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</si>
  <si>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</si>
  <si>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</si>
  <si>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</si>
  <si>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</si>
  <si>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</si>
  <si>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</si>
  <si>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</si>
  <si>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</si>
  <si>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</si>
  <si>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</si>
  <si>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</si>
  <si>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</si>
  <si>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</si>
  <si>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</si>
  <si>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</si>
  <si>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</si>
  <si>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</si>
  <si>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</si>
  <si>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</si>
  <si>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</si>
  <si>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</si>
  <si>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</si>
  <si>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</si>
  <si>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</si>
  <si>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</si>
  <si>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</si>
  <si>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</si>
  <si>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</si>
  <si>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</si>
  <si>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</si>
  <si>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</si>
  <si>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</si>
  <si>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</si>
  <si>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</si>
  <si>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</si>
  <si>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</si>
  <si>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</si>
  <si>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</si>
  <si>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</si>
  <si>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</si>
  <si>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</si>
  <si>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</si>
  <si>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</si>
  <si>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</si>
  <si>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</si>
  <si>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</si>
  <si>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</si>
  <si>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</si>
  <si>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</si>
  <si>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</si>
  <si>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</si>
  <si>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</si>
  <si>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</si>
  <si>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</si>
  <si>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</si>
  <si>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</si>
  <si>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</si>
  <si>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</si>
  <si>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</si>
  <si>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</si>
  <si>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</si>
  <si>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</si>
  <si>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</si>
  <si>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</si>
  <si>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</si>
  <si>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</si>
  <si>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</si>
  <si>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</si>
  <si>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</si>
  <si>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</si>
  <si>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</si>
  <si>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</si>
  <si>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</si>
  <si>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</si>
  <si>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</si>
  <si>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</si>
  <si>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</si>
  <si>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</si>
  <si>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</si>
  <si>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</si>
  <si>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</si>
  <si>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</si>
  <si>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</si>
  <si>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</si>
  <si>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</si>
  <si>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</si>
  <si>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</si>
  <si>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</si>
  <si>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</si>
  <si>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</si>
  <si>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</si>
  <si>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</si>
  <si>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</si>
  <si>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</si>
  <si>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</si>
  <si>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</si>
  <si>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</si>
  <si>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</si>
  <si>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</si>
  <si>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</si>
  <si>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</si>
  <si>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</si>
  <si>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</si>
  <si>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</si>
  <si>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</si>
  <si>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</si>
  <si>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</si>
  <si>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</si>
  <si>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</si>
  <si>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</si>
  <si>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</si>
  <si>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</si>
  <si>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</si>
  <si>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</si>
  <si>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</si>
  <si>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</si>
  <si>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</si>
  <si>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</si>
  <si>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</si>
  <si>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</si>
  <si>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</si>
  <si>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</si>
  <si>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</si>
  <si>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</si>
  <si>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</si>
  <si>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</si>
  <si>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</si>
  <si>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</si>
  <si>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</si>
  <si>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</si>
  <si>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</si>
  <si>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</si>
  <si>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</si>
  <si>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</si>
  <si>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</si>
  <si>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</si>
  <si>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</si>
  <si>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</si>
  <si>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</si>
  <si>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</si>
  <si>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</si>
  <si>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</si>
  <si>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</si>
  <si>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</si>
  <si>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</si>
  <si>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</si>
  <si>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</si>
  <si>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</si>
  <si>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</si>
  <si>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</si>
  <si>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</si>
  <si>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</si>
  <si>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</si>
  <si>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</si>
  <si>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</si>
  <si>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</si>
  <si>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</si>
  <si>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</si>
  <si>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</si>
  <si>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</si>
  <si>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</si>
  <si>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</si>
  <si>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</si>
  <si>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</si>
  <si>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</si>
  <si>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</si>
  <si>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</si>
  <si>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</si>
  <si>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</si>
  <si>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</si>
  <si>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</si>
  <si>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</si>
  <si>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</si>
  <si>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</si>
  <si>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</si>
  <si>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</si>
  <si>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</si>
  <si>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</si>
  <si>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</si>
  <si>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</si>
  <si>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</si>
  <si>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</si>
  <si>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</si>
  <si>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</si>
  <si>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</si>
  <si>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</si>
  <si>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</si>
  <si>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</si>
  <si>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</si>
  <si>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</si>
  <si>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</si>
  <si>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</si>
  <si>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</si>
  <si>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</si>
  <si>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</si>
  <si>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</si>
  <si>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</si>
  <si>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</si>
  <si>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</si>
  <si>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</si>
  <si>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</si>
  <si>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</si>
  <si>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</si>
  <si>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</si>
  <si>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</si>
  <si>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</si>
  <si>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</si>
  <si>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</si>
  <si>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</si>
  <si>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</si>
  <si>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</si>
  <si>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</si>
  <si>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</si>
  <si>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</si>
  <si>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</si>
  <si>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</si>
  <si>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</si>
  <si>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</si>
  <si>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</si>
  <si>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</si>
  <si>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</si>
  <si>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</si>
  <si>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</si>
  <si>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</si>
  <si>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</si>
  <si>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</si>
  <si>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</si>
  <si>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</si>
  <si>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</si>
  <si>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</si>
  <si>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</si>
  <si>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</si>
  <si>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</si>
  <si>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</si>
  <si>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</si>
  <si>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</si>
  <si>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</si>
  <si>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</si>
  <si>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</si>
  <si>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</si>
  <si>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</si>
  <si>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</si>
  <si>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</si>
  <si>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</si>
  <si>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</si>
  <si>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</si>
  <si>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</si>
  <si>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</si>
  <si>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</si>
  <si>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</si>
  <si>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</si>
  <si>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</si>
  <si>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</si>
  <si>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</si>
  <si>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</si>
  <si>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</si>
  <si>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</si>
  <si>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</si>
  <si>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</si>
  <si>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</si>
  <si>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</si>
  <si>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</si>
  <si>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</si>
  <si>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</si>
  <si>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</si>
  <si>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</si>
  <si>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</si>
  <si>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</si>
  <si>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</si>
  <si>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</si>
  <si>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</si>
  <si>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</si>
  <si>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</si>
  <si>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</si>
  <si>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</si>
  <si>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</si>
  <si>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</si>
  <si>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</si>
  <si>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</si>
  <si>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</si>
  <si>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</si>
  <si>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</si>
  <si>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</si>
  <si>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</si>
  <si>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</si>
  <si>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</si>
  <si>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</si>
  <si>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</si>
  <si>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</si>
  <si>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</si>
  <si>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</si>
  <si>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</si>
  <si>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</si>
  <si>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</si>
  <si>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</si>
  <si>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</si>
  <si>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</si>
  <si>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</si>
  <si>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</si>
  <si>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</si>
  <si>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</si>
  <si>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</si>
  <si>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</si>
  <si>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</si>
  <si>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</si>
  <si>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</si>
  <si>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</si>
  <si>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</si>
  <si>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</si>
  <si>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</si>
  <si>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</si>
  <si>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</si>
  <si>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</si>
  <si>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</si>
  <si>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</si>
  <si>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</si>
  <si>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</si>
  <si>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</si>
  <si>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</si>
  <si>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</si>
  <si>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</si>
  <si>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</si>
  <si>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</si>
  <si>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</si>
  <si>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</si>
  <si>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</si>
  <si>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</si>
  <si>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</si>
  <si>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</si>
  <si>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</si>
  <si>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</si>
  <si>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</si>
  <si>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</si>
  <si>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</si>
  <si>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</si>
  <si>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</si>
  <si>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</si>
  <si>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</si>
  <si>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</si>
  <si>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</si>
  <si>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</si>
  <si>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</si>
  <si>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</si>
  <si>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</si>
  <si>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</si>
  <si>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</si>
  <si>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</si>
  <si>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</si>
  <si>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</si>
  <si>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</si>
  <si>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</si>
  <si>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</si>
  <si>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</si>
  <si>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</si>
  <si>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</si>
  <si>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</si>
  <si>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</si>
  <si>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</si>
  <si>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</si>
  <si>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</si>
  <si>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</si>
  <si>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</si>
  <si>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</si>
  <si>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</si>
  <si>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</si>
  <si>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</si>
  <si>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</si>
  <si>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</si>
  <si>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</si>
  <si>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</si>
  <si>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</si>
  <si>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</si>
  <si>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</si>
  <si>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</si>
  <si>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</si>
  <si>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</si>
  <si>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</si>
  <si>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</si>
  <si>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</si>
  <si>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</si>
  <si>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</si>
  <si>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</si>
  <si>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</si>
  <si>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</si>
  <si>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</si>
  <si>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</si>
  <si>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</si>
  <si>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</si>
  <si>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</si>
  <si>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</si>
  <si>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</si>
  <si>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</si>
  <si>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</si>
  <si>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</si>
  <si>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</si>
  <si>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</si>
  <si>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</si>
  <si>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</si>
  <si>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</si>
  <si>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</si>
  <si>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</si>
  <si>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</si>
  <si>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</si>
  <si>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</si>
  <si>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</si>
  <si>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</si>
  <si>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</si>
  <si>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</si>
  <si>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</si>
  <si>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</si>
  <si>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</si>
  <si>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</si>
  <si>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</si>
  <si>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</si>
  <si>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</si>
  <si>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</si>
  <si>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</si>
  <si>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</si>
  <si>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</si>
  <si>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</si>
  <si>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</si>
  <si>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</si>
  <si>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</si>
  <si>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</si>
  <si>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</si>
  <si>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</si>
  <si>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</si>
  <si>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</si>
  <si>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</si>
  <si>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</si>
  <si>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</si>
  <si>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</si>
  <si>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</si>
  <si>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</si>
  <si>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</si>
  <si>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</si>
  <si>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</si>
  <si>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</si>
  <si>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</si>
  <si>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</si>
  <si>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</si>
  <si>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</si>
  <si>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</si>
  <si>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</si>
  <si>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</si>
  <si>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</si>
  <si>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</si>
  <si>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</si>
  <si>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</si>
  <si>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</si>
  <si>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</si>
  <si>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</si>
  <si>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</si>
  <si>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</si>
  <si>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</si>
  <si>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</si>
  <si>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</si>
  <si>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</si>
  <si>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</si>
  <si>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</si>
  <si>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</si>
  <si>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</si>
  <si>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</si>
  <si>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</si>
  <si>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</si>
  <si>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</si>
  <si>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</si>
  <si>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</si>
  <si>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</si>
  <si>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</si>
  <si>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</si>
  <si>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</si>
  <si>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</si>
  <si>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</si>
  <si>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</si>
  <si>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</si>
  <si>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</si>
  <si>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</si>
  <si>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</si>
  <si>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</si>
  <si>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</si>
  <si>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</si>
  <si>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</si>
  <si>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</si>
  <si>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</si>
  <si>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</si>
  <si>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</si>
  <si>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</si>
  <si>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</si>
  <si>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</si>
  <si>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</si>
  <si>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</si>
  <si>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</si>
  <si>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</si>
  <si>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</si>
  <si>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</si>
  <si>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</si>
  <si>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</si>
  <si>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</si>
  <si>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</si>
  <si>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</si>
  <si>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</si>
  <si>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</si>
  <si>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</si>
  <si>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</si>
  <si>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</si>
  <si>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</si>
  <si>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</si>
  <si>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</si>
  <si>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</si>
  <si>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</si>
  <si>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</si>
  <si>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</si>
  <si>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</si>
  <si>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</si>
  <si>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</si>
  <si>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</si>
  <si>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</si>
  <si>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</si>
  <si>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</si>
  <si>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</si>
  <si>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</si>
  <si>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</si>
  <si>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</si>
  <si>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</si>
  <si>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</si>
  <si>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</si>
  <si>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</si>
  <si>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</si>
  <si>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</si>
  <si>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</si>
  <si>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</si>
  <si>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</si>
  <si>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</si>
  <si>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</si>
  <si>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</si>
  <si>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</si>
  <si>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</si>
  <si>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</si>
  <si>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</si>
  <si>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</si>
  <si>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</si>
  <si>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</si>
  <si>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</si>
  <si>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</si>
  <si>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</si>
  <si>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</si>
  <si>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</si>
  <si>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</si>
  <si>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</si>
  <si>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</si>
  <si>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</si>
  <si>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</si>
  <si>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</si>
  <si>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</si>
  <si>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</si>
  <si>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</si>
  <si>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</si>
  <si>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</si>
  <si>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</si>
  <si>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</si>
  <si>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</si>
  <si>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</si>
  <si>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</si>
  <si>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</si>
  <si>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</si>
  <si>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</si>
  <si>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</si>
  <si>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</si>
  <si>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</si>
  <si>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</si>
  <si>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</si>
  <si>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</si>
  <si>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</si>
  <si>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</si>
  <si>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</si>
  <si>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</si>
  <si>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</si>
  <si>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</si>
  <si>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</si>
  <si>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</si>
  <si>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</si>
  <si>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</si>
  <si>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</si>
  <si>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</si>
  <si>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</si>
  <si>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</si>
  <si>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</si>
  <si>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</si>
  <si>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</si>
  <si>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</si>
  <si>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</si>
  <si>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</si>
  <si>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</si>
  <si>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</si>
  <si>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</si>
  <si>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</si>
  <si>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</si>
  <si>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</si>
  <si>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</si>
  <si>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</si>
  <si>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</si>
  <si>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</si>
  <si>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</si>
  <si>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</si>
  <si>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</si>
  <si>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</si>
  <si>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</si>
  <si>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</si>
  <si>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</si>
  <si>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</si>
  <si>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</si>
  <si>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</si>
  <si>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</si>
  <si>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</si>
  <si>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</si>
  <si>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</si>
  <si>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</si>
  <si>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</si>
  <si>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</si>
  <si>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</si>
  <si>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</si>
  <si>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</si>
  <si>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</si>
  <si>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</si>
  <si>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</si>
  <si>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</si>
  <si>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</si>
  <si>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</si>
  <si>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</si>
  <si>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</si>
  <si>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</si>
  <si>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</si>
  <si>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</si>
  <si>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</si>
  <si>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</si>
  <si>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</si>
  <si>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</si>
  <si>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</si>
  <si>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</si>
  <si>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</si>
  <si>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</si>
  <si>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</si>
  <si>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</si>
  <si>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</si>
  <si>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</si>
  <si>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</si>
  <si>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</si>
  <si>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</si>
  <si>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</si>
  <si>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</si>
  <si>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</si>
  <si>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</si>
  <si>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</si>
  <si>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</si>
  <si>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</si>
  <si>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</si>
  <si>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</si>
  <si>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</si>
  <si>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</si>
  <si>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</si>
  <si>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</si>
  <si>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</si>
  <si>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</si>
  <si>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</si>
  <si>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</si>
  <si>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</si>
  <si>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</si>
  <si>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</si>
  <si>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</si>
  <si>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</si>
  <si>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</si>
  <si>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</si>
  <si>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</si>
  <si>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</si>
  <si>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</si>
  <si>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</si>
  <si>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</si>
  <si>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</si>
  <si>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</si>
  <si>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</si>
  <si>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</si>
  <si>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</si>
  <si>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</si>
  <si>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</si>
  <si>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</si>
  <si>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</si>
  <si>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</si>
  <si>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</si>
  <si>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</si>
  <si>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</si>
  <si>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</si>
  <si>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</si>
  <si>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</si>
  <si>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</si>
  <si>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</si>
  <si>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</si>
  <si>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</si>
  <si>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</si>
  <si>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</si>
  <si>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</si>
  <si>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</si>
  <si>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</si>
  <si>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</si>
  <si>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</si>
  <si>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</si>
  <si>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</si>
  <si>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</si>
  <si>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</si>
  <si>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</si>
  <si>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</si>
  <si>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</si>
  <si>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</si>
  <si>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</si>
  <si>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</si>
  <si>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</si>
  <si>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</si>
  <si>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</si>
  <si>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</si>
  <si>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</si>
  <si>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</si>
  <si>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</si>
  <si>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</si>
  <si>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</si>
  <si>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</si>
  <si>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</si>
  <si>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</si>
  <si>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</si>
  <si>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</si>
  <si>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</si>
  <si>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</si>
  <si>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</si>
  <si>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</si>
  <si>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</si>
  <si>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</si>
  <si>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</si>
  <si>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</si>
  <si>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</si>
  <si>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</si>
  <si>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</si>
  <si>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</si>
  <si>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</si>
  <si>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</si>
  <si>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</si>
  <si>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</si>
  <si>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</si>
  <si>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</si>
  <si>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</si>
  <si>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</si>
  <si>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</si>
  <si>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</si>
  <si>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</si>
  <si>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</si>
  <si>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</si>
  <si>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</si>
  <si>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</si>
  <si>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</si>
  <si>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</si>
  <si>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</si>
  <si>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</si>
  <si>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</si>
  <si>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</si>
  <si>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</si>
  <si>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</si>
  <si>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</si>
  <si>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</si>
  <si>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</si>
  <si>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</si>
  <si>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</si>
  <si>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</si>
  <si>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</si>
  <si>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</si>
  <si>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</si>
  <si>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</si>
  <si>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</si>
  <si>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</si>
  <si>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</si>
  <si>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</si>
  <si>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</si>
  <si>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</si>
  <si>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</si>
  <si>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</si>
  <si>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</si>
  <si>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</si>
  <si>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</si>
  <si>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</si>
  <si>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</si>
  <si>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</si>
  <si>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</si>
  <si>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</si>
  <si>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</si>
  <si>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</si>
  <si>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</si>
  <si>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</si>
  <si>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</si>
  <si>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</si>
  <si>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</si>
  <si>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</si>
  <si>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</si>
  <si>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</si>
  <si>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</si>
  <si>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</si>
  <si>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</si>
  <si>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</si>
  <si>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</si>
  <si>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</si>
  <si>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</si>
  <si>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</si>
  <si>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</si>
  <si>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</si>
  <si>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</si>
  <si>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</si>
  <si>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</si>
  <si>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</si>
  <si>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</si>
  <si>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</si>
  <si>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</si>
  <si>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</si>
  <si>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</si>
  <si>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</si>
  <si>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</si>
  <si>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</si>
  <si>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</si>
  <si>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</si>
  <si>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</si>
  <si>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</si>
  <si>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</si>
  <si>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</si>
  <si>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</si>
  <si>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</si>
  <si>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</si>
  <si>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</si>
  <si>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</si>
  <si>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</si>
  <si>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</si>
  <si>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</si>
  <si>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</si>
  <si>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</si>
  <si>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</si>
  <si>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</si>
  <si>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</si>
  <si>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</si>
  <si>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</si>
  <si>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</si>
  <si>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</si>
  <si>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</si>
  <si>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</si>
  <si>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</si>
  <si>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</si>
  <si>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</si>
  <si>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</si>
  <si>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</si>
  <si>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</si>
  <si>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</si>
  <si>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</si>
  <si>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</si>
  <si>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</si>
  <si>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</si>
  <si>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</si>
  <si>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</si>
  <si>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</si>
  <si>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</si>
  <si>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</si>
  <si>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</si>
  <si>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</si>
  <si>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</si>
  <si>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</si>
  <si>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</si>
  <si>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</si>
  <si>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</si>
  <si>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</si>
  <si>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</si>
  <si>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</si>
  <si>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</si>
  <si>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</si>
  <si>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</si>
  <si>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</si>
  <si>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</si>
  <si>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</si>
  <si>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</si>
  <si>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</si>
  <si>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</si>
  <si>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</si>
  <si>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</si>
  <si>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</si>
  <si>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</si>
  <si>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</si>
  <si>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</si>
  <si>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</si>
  <si>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</si>
  <si>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</si>
  <si>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</si>
  <si>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</si>
  <si>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</si>
  <si>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</si>
  <si>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</si>
  <si>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</si>
  <si>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</si>
  <si>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</si>
  <si>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</si>
  <si>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</si>
  <si>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</si>
  <si>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</si>
  <si>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</si>
  <si>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</si>
  <si>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</si>
  <si>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</si>
  <si>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</si>
  <si>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</si>
  <si>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</si>
  <si>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</si>
  <si>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</si>
  <si>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</si>
  <si>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</si>
  <si>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</si>
  <si>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</si>
  <si>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</si>
  <si>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</si>
  <si>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</si>
  <si>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</si>
  <si>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</si>
  <si>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</si>
  <si>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</si>
  <si>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</si>
  <si>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</si>
  <si>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</si>
  <si>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</si>
  <si>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</si>
  <si>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</si>
  <si>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</si>
  <si>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</si>
  <si>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</si>
  <si>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</si>
  <si>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</si>
  <si>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</si>
  <si>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</si>
  <si>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</si>
  <si>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</si>
  <si>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</si>
  <si>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</si>
  <si>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</si>
  <si>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</si>
  <si>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</si>
  <si>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</si>
  <si>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</si>
  <si>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</si>
  <si>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</si>
  <si>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</si>
  <si>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</si>
  <si>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</si>
  <si>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</si>
  <si>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</si>
  <si>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</si>
  <si>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</si>
  <si>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</si>
  <si>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</si>
  <si>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</si>
  <si>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</si>
  <si>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</si>
  <si>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</si>
  <si>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</si>
  <si>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</si>
  <si>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</si>
  <si>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</si>
  <si>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</si>
  <si>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</si>
  <si>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</si>
  <si>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</si>
  <si>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</si>
  <si>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</si>
  <si>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</si>
  <si>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</si>
  <si>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</si>
  <si>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</si>
  <si>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</si>
  <si>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</si>
  <si>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</si>
  <si>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</si>
  <si>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</si>
  <si>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</si>
  <si>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</si>
  <si>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</si>
  <si>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</si>
  <si>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</si>
  <si>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</si>
  <si>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</si>
  <si>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</si>
  <si>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</si>
  <si>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</si>
  <si>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</si>
  <si>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</si>
  <si>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</si>
  <si>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</si>
  <si>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</si>
  <si>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</si>
  <si>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</si>
  <si>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</si>
  <si>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</si>
  <si>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</si>
  <si>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</si>
  <si>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</si>
  <si>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</si>
  <si>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</si>
  <si>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</si>
  <si>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</si>
  <si>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</si>
  <si>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</si>
  <si>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</si>
  <si>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</si>
  <si>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</si>
  <si>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</si>
  <si>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</si>
  <si>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</si>
  <si>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</si>
  <si>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</si>
  <si>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</si>
  <si>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</si>
  <si>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</si>
  <si>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</si>
  <si>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</si>
  <si>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</si>
  <si>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</si>
  <si>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</si>
  <si>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</si>
  <si>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</si>
  <si>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</si>
  <si>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</si>
  <si>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</si>
  <si>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</si>
  <si>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</si>
  <si>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</si>
  <si>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</si>
  <si>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</si>
  <si>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</si>
  <si>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</si>
  <si>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</si>
  <si>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</si>
  <si>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</si>
  <si>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</si>
  <si>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</si>
  <si>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</si>
  <si>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</si>
  <si>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</si>
  <si>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</si>
  <si>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</si>
  <si>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</si>
  <si>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</si>
  <si>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</si>
  <si>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</si>
  <si>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</si>
  <si>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</si>
  <si>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</si>
  <si>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</si>
  <si>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</si>
  <si>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</si>
  <si>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</si>
  <si>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</si>
  <si>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</si>
  <si>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</si>
  <si>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</si>
  <si>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</si>
  <si>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</si>
  <si>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</si>
  <si>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</si>
  <si>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</si>
  <si>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</si>
  <si>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</si>
  <si>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</si>
  <si>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</si>
  <si>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</si>
  <si>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</si>
  <si>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</si>
  <si>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</si>
  <si>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</si>
  <si>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</si>
  <si>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</si>
  <si>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</si>
  <si>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</si>
  <si>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</si>
  <si>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</si>
  <si>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</si>
  <si>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</si>
  <si>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</si>
  <si>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</si>
  <si>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</si>
  <si>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</si>
  <si>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</si>
  <si>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</si>
  <si>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</si>
  <si>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</si>
  <si>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</si>
  <si>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</si>
  <si>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</si>
  <si>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</si>
  <si>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</si>
  <si>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</si>
  <si>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</si>
  <si>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</si>
  <si>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</si>
  <si>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</si>
  <si>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</si>
  <si>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</si>
  <si>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</si>
  <si>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</si>
  <si>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</si>
  <si>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</si>
  <si>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</si>
  <si>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</si>
  <si>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</si>
  <si>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</si>
  <si>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</si>
  <si>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</si>
  <si>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</si>
  <si>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</si>
  <si>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</si>
  <si>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</si>
  <si>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</si>
  <si>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</si>
  <si>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</si>
  <si>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</si>
  <si>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</si>
  <si>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</si>
  <si>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</si>
  <si>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</si>
  <si>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</si>
  <si>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</si>
  <si>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</si>
  <si>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</si>
  <si>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</si>
  <si>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</si>
  <si>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</si>
  <si>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</si>
  <si>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</si>
  <si>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</si>
  <si>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</si>
  <si>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</si>
  <si>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</si>
  <si>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</si>
  <si>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</si>
  <si>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</si>
  <si>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</si>
  <si>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</si>
  <si>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</si>
  <si>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</si>
  <si>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</si>
  <si>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</si>
  <si>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</si>
  <si>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</si>
  <si>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</si>
  <si>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</si>
  <si>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</si>
  <si>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</si>
  <si>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</si>
  <si>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</si>
  <si>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</si>
  <si>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</si>
  <si>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</si>
  <si>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</si>
  <si>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</si>
  <si>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</si>
  <si>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</si>
  <si>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</si>
  <si>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</si>
  <si>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</si>
  <si>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</si>
  <si>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</si>
  <si>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</si>
  <si>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</si>
  <si>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</si>
  <si>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</si>
  <si>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</si>
  <si>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</si>
  <si>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</si>
  <si>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</si>
  <si>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</si>
  <si>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</si>
  <si>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</si>
  <si>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</si>
  <si>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</si>
  <si>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</si>
  <si>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</si>
  <si>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</si>
  <si>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</si>
  <si>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</si>
  <si>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</si>
  <si>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</si>
  <si>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</si>
  <si>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</si>
  <si>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</si>
  <si>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</si>
  <si>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</si>
  <si>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</si>
  <si>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</si>
  <si>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</si>
  <si>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</si>
  <si>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</si>
  <si>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</si>
  <si>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</si>
  <si>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</si>
  <si>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</si>
  <si>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</si>
  <si>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</si>
  <si>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</si>
  <si>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</si>
  <si>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</si>
  <si>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</si>
  <si>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</si>
  <si>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</si>
  <si>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</si>
  <si>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</si>
  <si>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</si>
  <si>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</si>
  <si>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</si>
  <si>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</si>
  <si>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</si>
  <si>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</si>
  <si>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</si>
  <si>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</si>
  <si>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</si>
  <si>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</si>
  <si>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</si>
  <si>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</si>
  <si>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</si>
  <si>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</si>
  <si>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</si>
  <si>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</si>
  <si>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</si>
  <si>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</si>
  <si>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</si>
  <si>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</si>
  <si>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</si>
  <si>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</si>
  <si>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</si>
  <si>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</si>
  <si>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</si>
  <si>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</si>
  <si>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</si>
  <si>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</si>
  <si>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</si>
  <si>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</si>
  <si>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</si>
  <si>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</si>
  <si>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</si>
  <si>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</si>
  <si>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</si>
  <si>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</si>
  <si>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</si>
  <si>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</si>
  <si>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</si>
  <si>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</si>
  <si>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</si>
  <si>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</si>
  <si>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</si>
  <si>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</si>
  <si>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</si>
  <si>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</si>
  <si>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</si>
  <si>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</si>
  <si>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</si>
  <si>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</si>
  <si>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</si>
  <si>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</si>
  <si>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</si>
  <si>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</si>
  <si>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</si>
  <si>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</si>
  <si>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</si>
  <si>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</si>
  <si>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</si>
  <si>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</si>
  <si>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</si>
  <si>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</si>
  <si>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</si>
  <si>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</si>
  <si>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</si>
  <si>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</si>
  <si>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</si>
  <si>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</si>
  <si>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</si>
  <si>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</si>
  <si>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</si>
  <si>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</si>
  <si>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</si>
  <si>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</si>
  <si>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</si>
  <si>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</si>
  <si>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</si>
  <si>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</si>
  <si>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</si>
  <si>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</si>
  <si>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</si>
  <si>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</si>
  <si>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</si>
  <si>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</si>
  <si>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</si>
  <si>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</si>
  <si>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</si>
  <si>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</si>
  <si>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</si>
  <si>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</si>
  <si>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</si>
  <si>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</si>
  <si>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</si>
  <si>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</si>
  <si>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</si>
  <si>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</si>
  <si>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</si>
  <si>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</si>
  <si>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</si>
  <si>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</si>
  <si>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</si>
  <si>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</si>
  <si>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</si>
  <si>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</si>
  <si>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</si>
  <si>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</si>
  <si>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</si>
  <si>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</si>
  <si>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</si>
  <si>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</si>
  <si>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</si>
  <si>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</si>
  <si>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</si>
  <si>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</si>
  <si>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</si>
  <si>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</si>
  <si>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</si>
  <si>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</si>
  <si>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</si>
  <si>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</si>
  <si>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</si>
  <si>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</si>
  <si>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</si>
  <si>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</si>
  <si>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</si>
  <si>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</si>
  <si>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</si>
  <si>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</si>
  <si>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</si>
  <si>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</si>
  <si>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</si>
  <si>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</si>
  <si>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</si>
  <si>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</si>
  <si>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</si>
  <si>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</si>
  <si>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</si>
  <si>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</si>
  <si>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</si>
  <si>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</si>
  <si>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</si>
  <si>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</si>
  <si>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</si>
  <si>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</si>
  <si>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</si>
  <si>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</si>
  <si>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</si>
  <si>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</si>
  <si>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</si>
  <si>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</si>
  <si>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</si>
  <si>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</si>
  <si>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</si>
  <si>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</si>
  <si>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</si>
  <si>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</si>
  <si>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</si>
  <si>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</si>
  <si>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</si>
  <si>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</si>
  <si>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</si>
  <si>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</si>
  <si>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</si>
  <si>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</si>
  <si>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</si>
  <si>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</si>
  <si>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</si>
  <si>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</si>
  <si>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</si>
  <si>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</si>
  <si>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</si>
  <si>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</si>
  <si>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</si>
  <si>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</si>
  <si>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</si>
  <si>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</si>
  <si>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</si>
  <si>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</si>
  <si>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</si>
  <si>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</si>
  <si>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</si>
  <si>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</si>
  <si>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</si>
  <si>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</si>
  <si>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</si>
  <si>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</si>
  <si>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</si>
  <si>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</si>
  <si>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</si>
  <si>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</si>
  <si>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</si>
  <si>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</si>
  <si>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</si>
  <si>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</si>
  <si>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</si>
  <si>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</si>
  <si>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</si>
  <si>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</si>
  <si>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</si>
  <si>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</si>
  <si>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</si>
  <si>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</si>
  <si>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</si>
  <si>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</si>
  <si>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</si>
  <si>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</si>
  <si>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</si>
  <si>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</si>
  <si>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</si>
  <si>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</si>
  <si>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</si>
  <si>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</si>
  <si>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</si>
  <si>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</si>
  <si>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</si>
  <si>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</si>
  <si>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</si>
  <si>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</si>
  <si>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</si>
  <si>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</si>
  <si>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</si>
  <si>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</si>
  <si>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</si>
  <si>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</si>
  <si>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</si>
  <si>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</si>
  <si>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</si>
  <si>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</si>
  <si>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</si>
  <si>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</si>
  <si>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</si>
  <si>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</si>
  <si>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</si>
  <si>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</si>
  <si>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</si>
  <si>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</si>
  <si>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</si>
  <si>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</si>
  <si>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</si>
  <si>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</si>
  <si>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</si>
  <si>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</si>
  <si>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</si>
  <si>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</si>
  <si>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</si>
  <si>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</si>
  <si>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</si>
  <si>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</si>
  <si>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</si>
  <si>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</si>
  <si>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</si>
  <si>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</si>
  <si>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</si>
  <si>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</si>
  <si>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</si>
  <si>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</si>
  <si>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</si>
  <si>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</si>
  <si>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</si>
  <si>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</si>
  <si>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</si>
  <si>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</si>
  <si>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</si>
  <si>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</si>
  <si>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</si>
  <si>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</si>
  <si>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</si>
  <si>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</si>
  <si>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</si>
  <si>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</si>
  <si>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</si>
  <si>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</si>
  <si>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</si>
  <si>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</si>
  <si>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</si>
  <si>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</si>
  <si>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</si>
  <si>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</si>
  <si>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</si>
  <si>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</si>
  <si>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</si>
  <si>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</si>
  <si>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</si>
  <si>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</si>
  <si>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</si>
  <si>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</si>
  <si>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</si>
  <si>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</si>
  <si>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</si>
  <si>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</si>
  <si>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</si>
  <si>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</si>
  <si>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</si>
  <si>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</si>
  <si>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</si>
  <si>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</si>
  <si>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</si>
  <si>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</si>
  <si>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</si>
  <si>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</si>
  <si>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</si>
  <si>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</si>
  <si>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</si>
  <si>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</si>
  <si>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</si>
  <si>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</si>
  <si>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</si>
  <si>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</si>
  <si>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</si>
  <si>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</si>
  <si>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</si>
  <si>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</si>
  <si>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</si>
  <si>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</si>
  <si>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</si>
  <si>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</si>
  <si>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</si>
  <si>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</si>
  <si>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</si>
  <si>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</si>
  <si>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</si>
  <si>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</si>
  <si>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</si>
  <si>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</si>
  <si>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</si>
  <si>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</si>
  <si>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</si>
  <si>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</si>
  <si>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</si>
  <si>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</si>
  <si>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</si>
  <si>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</si>
  <si>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</si>
  <si>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</si>
  <si>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</si>
  <si>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</si>
  <si>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</si>
  <si>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</si>
  <si>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</si>
  <si>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</si>
  <si>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</si>
  <si>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</si>
  <si>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</si>
  <si>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</si>
  <si>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</si>
  <si>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</si>
  <si>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</si>
  <si>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</si>
  <si>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</si>
  <si>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</si>
  <si>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</si>
  <si>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</si>
  <si>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</si>
  <si>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</si>
  <si>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</si>
  <si>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</si>
  <si>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</si>
  <si>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</si>
  <si>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</si>
  <si>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</si>
  <si>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</si>
  <si>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</si>
  <si>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</si>
  <si>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</si>
  <si>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</si>
  <si>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</si>
  <si>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</si>
  <si>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</si>
  <si>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</si>
  <si>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</si>
  <si>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</si>
  <si>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</si>
  <si>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</si>
  <si>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</si>
  <si>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</si>
  <si>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</si>
  <si>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</si>
  <si>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</si>
  <si>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</si>
  <si>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</si>
  <si>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</si>
  <si>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</si>
  <si>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</si>
  <si>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</si>
  <si>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</si>
  <si>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</si>
  <si>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</si>
  <si>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</si>
  <si>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</si>
  <si>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</si>
  <si>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</si>
  <si>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</si>
  <si>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</si>
  <si>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</si>
  <si>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</si>
  <si>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</si>
  <si>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</si>
  <si>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</si>
  <si>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</si>
  <si>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</si>
  <si>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</si>
  <si>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</si>
  <si>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</si>
  <si>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</si>
  <si>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</si>
  <si>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</si>
  <si>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</si>
  <si>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</si>
  <si>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</si>
  <si>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</si>
  <si>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</si>
  <si>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</si>
  <si>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</si>
  <si>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</si>
  <si>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</si>
  <si>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</si>
  <si>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</si>
  <si>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</si>
  <si>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</si>
  <si>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</si>
  <si>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</si>
  <si>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</si>
  <si>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</si>
  <si>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</si>
  <si>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</si>
  <si>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</si>
  <si>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</si>
  <si>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</si>
  <si>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</si>
  <si>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</si>
  <si>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</si>
  <si>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</si>
  <si>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</si>
  <si>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</si>
  <si>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</si>
  <si>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</si>
  <si>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</si>
  <si>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</si>
  <si>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</si>
  <si>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</si>
  <si>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</si>
  <si>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</si>
  <si>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</si>
  <si>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</si>
  <si>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</si>
  <si>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</si>
  <si>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</si>
  <si>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</si>
  <si>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</si>
  <si>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</si>
  <si>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</si>
  <si>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</si>
  <si>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</si>
  <si>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</si>
  <si>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</si>
  <si>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</si>
  <si>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</si>
  <si>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</si>
  <si>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</si>
  <si>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</si>
  <si>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</si>
  <si>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</si>
  <si>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</si>
  <si>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</si>
  <si>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</si>
  <si>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</si>
  <si>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</si>
  <si>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</si>
  <si>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</si>
  <si>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</si>
  <si>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</si>
  <si>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</si>
  <si>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</si>
  <si>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</si>
  <si>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</si>
  <si>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</si>
  <si>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</si>
  <si>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</si>
  <si>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</si>
  <si>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</si>
  <si>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</si>
  <si>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</si>
  <si>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</si>
  <si>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</si>
  <si>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</si>
  <si>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</si>
  <si>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</si>
  <si>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</si>
  <si>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</si>
  <si>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</si>
  <si>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</si>
  <si>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</si>
  <si>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</si>
  <si>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</si>
  <si>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</si>
  <si>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</si>
  <si>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</si>
  <si>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</si>
  <si>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</si>
  <si>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</si>
  <si>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</si>
  <si>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</si>
  <si>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</si>
  <si>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</si>
  <si>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</si>
  <si>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</si>
  <si>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</si>
  <si>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</si>
  <si>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</si>
  <si>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</si>
  <si>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</si>
  <si>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</si>
  <si>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</si>
  <si>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</si>
  <si>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</si>
  <si>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</si>
  <si>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</si>
  <si>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</si>
  <si>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</si>
  <si>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</si>
  <si>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</si>
  <si>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</si>
  <si>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</si>
  <si>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</si>
  <si>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</si>
  <si>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</si>
  <si>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</si>
  <si>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</si>
  <si>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</si>
  <si>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</si>
  <si>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</si>
  <si>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</si>
  <si>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</si>
  <si>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</si>
  <si>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</si>
  <si>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</si>
  <si>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</si>
  <si>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</si>
  <si>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</si>
  <si>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</si>
  <si>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</si>
  <si>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</si>
  <si>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</si>
  <si>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</si>
  <si>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</si>
  <si>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</si>
  <si>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</si>
  <si>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</si>
  <si>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</si>
  <si>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</si>
  <si>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</si>
  <si>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</si>
  <si>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</si>
  <si>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</si>
  <si>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</si>
  <si>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</si>
  <si>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</si>
  <si>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</si>
  <si>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</si>
  <si>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</si>
  <si>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</si>
  <si>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</si>
  <si>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</si>
  <si>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</si>
  <si>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</si>
  <si>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</si>
  <si>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</si>
  <si>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</si>
  <si>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</si>
  <si>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</si>
  <si>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</si>
  <si>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</si>
  <si>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</si>
  <si>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</si>
  <si>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</si>
  <si>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</si>
  <si>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</si>
  <si>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</si>
  <si>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</si>
  <si>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</si>
  <si>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</si>
  <si>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</si>
  <si>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</si>
  <si>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</si>
  <si>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</si>
  <si>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</si>
  <si>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</si>
  <si>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</si>
  <si>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</si>
  <si>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</si>
  <si>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</si>
  <si>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</si>
  <si>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</si>
  <si>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</si>
  <si>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</si>
  <si>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</si>
  <si>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</si>
  <si>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</si>
  <si>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</si>
  <si>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</si>
  <si>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</si>
  <si>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</si>
  <si>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</si>
  <si>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</si>
  <si>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</si>
  <si>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</si>
  <si>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</si>
  <si>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</si>
  <si>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</si>
  <si>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</si>
  <si>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</si>
  <si>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</si>
  <si>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</si>
  <si>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</si>
  <si>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</si>
  <si>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</si>
  <si>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</si>
  <si>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</si>
  <si>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</si>
  <si>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</si>
  <si>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</si>
  <si>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</si>
  <si>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</si>
  <si>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</si>
  <si>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</si>
  <si>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</si>
  <si>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</si>
  <si>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</si>
  <si>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</si>
  <si>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</si>
  <si>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</si>
  <si>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</si>
  <si>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</si>
  <si>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</si>
  <si>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</si>
  <si>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</si>
  <si>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</si>
  <si>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</si>
  <si>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</si>
  <si>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</si>
  <si>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</si>
  <si>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</si>
  <si>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</si>
  <si>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</si>
  <si>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</si>
  <si>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</si>
  <si>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</si>
  <si>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</si>
  <si>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</si>
  <si>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</si>
  <si>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</si>
  <si>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</si>
  <si>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</si>
  <si>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</si>
  <si>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</si>
  <si>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</si>
  <si>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</si>
  <si>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</si>
  <si>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</si>
  <si>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</si>
  <si>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</si>
  <si>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</si>
  <si>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</si>
  <si>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</si>
  <si>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</si>
  <si>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</si>
  <si>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</si>
  <si>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</si>
  <si>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</si>
  <si>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</si>
  <si>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</si>
  <si>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</si>
  <si>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</si>
  <si>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</si>
  <si>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</si>
  <si>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</si>
  <si>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</si>
  <si>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</si>
  <si>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</si>
  <si>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</si>
  <si>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</si>
  <si>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</si>
  <si>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</si>
  <si>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</si>
  <si>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</si>
  <si>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</si>
  <si>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</si>
  <si>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</si>
  <si>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</si>
  <si>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</si>
  <si>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</si>
  <si>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</si>
  <si>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</si>
  <si>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</si>
  <si>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</si>
  <si>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</si>
  <si>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</si>
  <si>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</si>
  <si>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</si>
  <si>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</si>
  <si>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</si>
  <si>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</si>
  <si>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</si>
  <si>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</si>
  <si>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</si>
  <si>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</si>
  <si>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</si>
  <si>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</si>
  <si>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</si>
  <si>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</si>
  <si>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</si>
  <si>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</si>
  <si>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</si>
  <si>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</si>
  <si>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</si>
  <si>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</si>
  <si>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</si>
  <si>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</si>
  <si>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</si>
  <si>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</si>
  <si>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</si>
  <si>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</si>
  <si>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</si>
  <si>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</si>
  <si>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</si>
  <si>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</si>
  <si>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</si>
  <si>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</si>
  <si>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</si>
  <si>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</si>
  <si>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</si>
  <si>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</si>
  <si>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</si>
  <si>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</si>
  <si>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</si>
  <si>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</si>
  <si>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</si>
  <si>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</si>
  <si>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</si>
  <si>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</si>
  <si>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</si>
  <si>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</si>
  <si>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</si>
  <si>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</si>
  <si>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</si>
  <si>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</si>
  <si>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</si>
  <si>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</si>
  <si>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</si>
  <si>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</si>
  <si>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</si>
  <si>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</si>
  <si>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</si>
  <si>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</si>
  <si>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</si>
  <si>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</si>
  <si>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</si>
  <si>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</si>
  <si>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</si>
  <si>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</si>
  <si>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</si>
  <si>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</si>
  <si>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</si>
  <si>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</si>
  <si>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</si>
  <si>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</si>
  <si>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</si>
  <si>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</si>
  <si>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</si>
  <si>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</si>
  <si>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</si>
  <si>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</si>
  <si>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</si>
  <si>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</si>
  <si>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</si>
  <si>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</si>
  <si>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</si>
  <si>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</si>
  <si>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</si>
  <si>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</si>
  <si>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</si>
  <si>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</si>
  <si>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</si>
  <si>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</si>
  <si>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</si>
  <si>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</si>
  <si>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</si>
  <si>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</si>
  <si>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</si>
  <si>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</si>
  <si>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</si>
  <si>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</si>
  <si>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</si>
  <si>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</si>
  <si>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</si>
  <si>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</si>
  <si>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</si>
  <si>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</si>
  <si>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</si>
  <si>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</si>
  <si>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</si>
  <si>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</si>
  <si>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</si>
  <si>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</si>
  <si>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</si>
  <si>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</si>
  <si>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</si>
  <si>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</si>
  <si>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</si>
  <si>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</si>
  <si>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</si>
  <si>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</si>
  <si>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</si>
  <si>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</si>
  <si>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</si>
  <si>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</si>
  <si>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</si>
  <si>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</si>
  <si>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</si>
  <si>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</si>
  <si>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</si>
  <si>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</si>
  <si>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</si>
  <si>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</si>
  <si>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</si>
  <si>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</si>
  <si>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</si>
  <si>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</si>
  <si>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</si>
  <si>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</si>
  <si>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</si>
  <si>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</si>
  <si>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</si>
  <si>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</si>
  <si>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</si>
  <si>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</si>
  <si>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</si>
  <si>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</si>
  <si>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</si>
  <si>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</si>
  <si>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</si>
  <si>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</si>
  <si>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</si>
  <si>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</si>
  <si>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</si>
  <si>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</si>
  <si>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</si>
  <si>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</si>
  <si>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</si>
  <si>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</si>
  <si>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</si>
  <si>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</si>
  <si>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</si>
  <si>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</si>
  <si>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</si>
  <si>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</si>
  <si>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</si>
  <si>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</si>
  <si>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</si>
  <si>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</si>
  <si>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</si>
  <si>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</si>
  <si>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</si>
  <si>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</si>
  <si>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</si>
  <si>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</si>
  <si>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</si>
  <si>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</si>
  <si>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</si>
  <si>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</si>
  <si>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</si>
  <si>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</si>
  <si>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</si>
  <si>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</si>
  <si>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</si>
  <si>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</si>
  <si>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</si>
  <si>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</si>
  <si>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</si>
  <si>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</si>
  <si>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</si>
  <si>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</si>
  <si>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</si>
  <si>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</si>
  <si>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</si>
  <si>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</si>
  <si>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</si>
  <si>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</si>
  <si>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</si>
  <si>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</si>
  <si>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</si>
  <si>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</si>
  <si>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</si>
  <si>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</si>
  <si>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</si>
  <si>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</si>
  <si>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</si>
  <si>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</si>
  <si>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</si>
  <si>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</si>
  <si>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</si>
  <si>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</si>
  <si>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</si>
  <si>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</si>
  <si>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</si>
  <si>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</si>
  <si>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</si>
  <si>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</si>
  <si>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</si>
  <si>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</si>
  <si>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</si>
  <si>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</si>
  <si>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</si>
  <si>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</si>
  <si>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</si>
  <si>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</si>
  <si>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</si>
  <si>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</si>
  <si>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</si>
  <si>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</si>
  <si>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</si>
  <si>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</si>
  <si>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</si>
  <si>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</si>
  <si>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</si>
  <si>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</si>
  <si>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</si>
  <si>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</si>
  <si>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</si>
  <si>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</si>
  <si>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</si>
  <si>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</si>
  <si>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</si>
  <si>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</si>
  <si>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</si>
  <si>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</si>
  <si>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</si>
  <si>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</si>
  <si>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</si>
  <si>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</si>
  <si>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</si>
  <si>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</si>
  <si>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</si>
  <si>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</si>
  <si>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</si>
  <si>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</si>
  <si>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</si>
  <si>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</si>
  <si>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</si>
  <si>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</si>
  <si>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</si>
  <si>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</si>
  <si>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</si>
  <si>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</si>
  <si>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</si>
  <si>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</si>
  <si>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</si>
  <si>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</si>
  <si>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</si>
  <si>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</si>
  <si>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</si>
  <si>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</si>
  <si>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</si>
  <si>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</si>
  <si>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</si>
  <si>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</si>
  <si>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</si>
  <si>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</si>
  <si>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</si>
  <si>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</si>
  <si>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</si>
  <si>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</si>
  <si>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</si>
  <si>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</si>
  <si>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</si>
  <si>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</si>
  <si>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</si>
  <si>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</si>
  <si>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</si>
  <si>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</si>
  <si>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</si>
  <si>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</si>
  <si>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</si>
  <si>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</si>
  <si>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</si>
  <si>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</si>
  <si>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</si>
  <si>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</si>
  <si>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</si>
  <si>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</si>
  <si>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</si>
  <si>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</si>
  <si>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</si>
  <si>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</si>
  <si>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</si>
  <si>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</si>
  <si>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</si>
  <si>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</si>
  <si>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</si>
  <si>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</si>
  <si>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</si>
  <si>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</si>
  <si>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</si>
  <si>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</si>
  <si>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</si>
  <si>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</si>
  <si>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</si>
  <si>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</si>
  <si>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</si>
  <si>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</si>
  <si>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</si>
  <si>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</si>
  <si>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</si>
  <si>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</si>
  <si>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</si>
  <si>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</si>
  <si>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</si>
  <si>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</si>
  <si>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</si>
  <si>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</si>
  <si>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</si>
  <si>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</si>
  <si>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</si>
  <si>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</si>
  <si>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</si>
  <si>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</si>
  <si>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</si>
  <si>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</si>
  <si>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</si>
  <si>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</si>
  <si>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</si>
  <si>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</si>
  <si>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</si>
  <si>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</si>
  <si>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</si>
  <si>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</si>
  <si>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</si>
  <si>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</si>
  <si>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</si>
  <si>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</si>
  <si>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</si>
  <si>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</si>
  <si>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</si>
  <si>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</si>
  <si>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</si>
  <si>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</si>
  <si>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</si>
  <si>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</si>
  <si>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</si>
  <si>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</si>
  <si>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</si>
  <si>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</si>
  <si>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</si>
  <si>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</si>
  <si>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</si>
  <si>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</si>
  <si>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</si>
  <si>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</si>
  <si>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</si>
  <si>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</si>
  <si>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</si>
  <si>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</si>
  <si>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</si>
  <si>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</si>
  <si>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</si>
  <si>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</si>
  <si>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</si>
  <si>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</si>
  <si>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</si>
  <si>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</si>
  <si>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</si>
  <si>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</si>
  <si>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</si>
  <si>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</si>
  <si>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</si>
  <si>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</si>
  <si>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</si>
  <si>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</si>
  <si>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</si>
  <si>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</si>
  <si>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</si>
  <si>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</si>
  <si>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</si>
  <si>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</si>
  <si>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</si>
  <si>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</si>
  <si>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</si>
  <si>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</si>
  <si>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</si>
  <si>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</si>
  <si>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</si>
  <si>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</si>
  <si>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</si>
  <si>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</si>
  <si>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</si>
  <si>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</si>
  <si>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</si>
  <si>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</si>
  <si>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</si>
  <si>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</si>
  <si>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</si>
  <si>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</si>
  <si>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</si>
  <si>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</si>
  <si>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</si>
  <si>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</si>
  <si>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</si>
  <si>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</si>
  <si>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</si>
  <si>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</si>
  <si>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</si>
  <si>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</si>
  <si>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</si>
  <si>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</si>
  <si>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</si>
  <si>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</si>
  <si>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</si>
  <si>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</si>
  <si>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</si>
  <si>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</si>
  <si>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</si>
  <si>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</si>
  <si>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</si>
  <si>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</si>
  <si>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</si>
  <si>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</si>
  <si>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</si>
  <si>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</si>
  <si>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</si>
  <si>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</si>
  <si>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</si>
  <si>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</si>
  <si>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</si>
  <si>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</si>
  <si>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</si>
  <si>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</si>
  <si>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</si>
  <si>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</si>
  <si>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</si>
  <si>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</si>
  <si>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</si>
  <si>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</si>
  <si>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</si>
  <si>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</si>
  <si>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</si>
  <si>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</si>
  <si>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</si>
  <si>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</si>
  <si>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</si>
  <si>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</si>
  <si>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</si>
  <si>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</si>
  <si>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</si>
  <si>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</si>
  <si>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</si>
  <si>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</si>
  <si>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</si>
  <si>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</si>
  <si>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</si>
  <si>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</si>
  <si>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</si>
  <si>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</si>
  <si>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</si>
  <si>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</si>
  <si>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</si>
  <si>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</si>
  <si>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</si>
  <si>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</si>
  <si>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</si>
  <si>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</si>
  <si>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</si>
  <si>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</si>
  <si>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</si>
  <si>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</si>
  <si>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</si>
  <si>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</si>
  <si>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</si>
  <si>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</si>
  <si>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</si>
  <si>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</si>
  <si>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</si>
  <si>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</si>
  <si>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</si>
  <si>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</si>
  <si>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</si>
  <si>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</si>
  <si>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</si>
  <si>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</si>
  <si>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</si>
  <si>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</si>
  <si>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</si>
  <si>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</si>
  <si>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</si>
  <si>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</si>
  <si>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</si>
  <si>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</si>
  <si>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</si>
  <si>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</si>
  <si>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</si>
  <si>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</si>
  <si>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</si>
  <si>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</si>
  <si>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</si>
  <si>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</si>
  <si>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</si>
  <si>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</si>
  <si>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</si>
  <si>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</si>
  <si>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</si>
  <si>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</si>
  <si>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</si>
  <si>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</si>
  <si>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</si>
  <si>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</si>
  <si>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</si>
  <si>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</si>
  <si>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</si>
  <si>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</si>
  <si>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</si>
  <si>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</si>
  <si>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</si>
  <si>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</si>
  <si>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</si>
  <si>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</si>
  <si>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</si>
  <si>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</si>
  <si>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</si>
  <si>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</si>
  <si>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</si>
  <si>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</si>
  <si>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</si>
  <si>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</si>
  <si>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</si>
  <si>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</si>
  <si>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</si>
  <si>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</si>
  <si>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</si>
  <si>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</si>
  <si>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</si>
  <si>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</si>
  <si>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</si>
  <si>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</si>
  <si>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</si>
  <si>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</si>
  <si>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</si>
  <si>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</si>
  <si>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</si>
  <si>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</si>
  <si>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</si>
  <si>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</si>
  <si>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</si>
  <si>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</si>
  <si>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</si>
  <si>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</si>
  <si>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</si>
  <si>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</si>
  <si>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</si>
  <si>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</si>
  <si>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</si>
  <si>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</si>
  <si>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</si>
  <si>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</si>
  <si>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</si>
  <si>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</si>
  <si>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</si>
  <si>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</si>
  <si>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</si>
  <si>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</si>
  <si>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</si>
  <si>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</si>
  <si>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</si>
  <si>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</si>
  <si>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</si>
  <si>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</si>
  <si>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</si>
  <si>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</si>
  <si>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</si>
  <si>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</si>
  <si>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</si>
  <si>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</si>
  <si>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</si>
  <si>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</si>
  <si>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</si>
  <si>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</si>
  <si>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</si>
  <si>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</si>
  <si>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</si>
  <si>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</si>
  <si>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</si>
  <si>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</si>
  <si>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</si>
  <si>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</si>
  <si>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</si>
  <si>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</si>
  <si>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</si>
  <si>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</si>
  <si>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</si>
  <si>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</si>
  <si>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</si>
  <si>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</si>
  <si>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</si>
  <si>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</si>
  <si>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</si>
  <si>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</si>
  <si>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</si>
  <si>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</si>
  <si>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</si>
  <si>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</si>
  <si>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</si>
  <si>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</si>
  <si>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</si>
  <si>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</si>
  <si>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</si>
  <si>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</si>
  <si>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</si>
  <si>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</si>
  <si>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</si>
  <si>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</si>
  <si>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</si>
  <si>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</si>
  <si>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</si>
  <si>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</si>
  <si>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</si>
  <si>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</si>
  <si>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</si>
  <si>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</si>
  <si>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</si>
  <si>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</si>
  <si>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</si>
  <si>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</si>
  <si>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</si>
  <si>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</si>
  <si>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</si>
  <si>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</si>
  <si>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</si>
  <si>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</si>
  <si>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</si>
  <si>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</si>
  <si>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</si>
  <si>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</si>
  <si>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</si>
  <si>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</si>
  <si>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</si>
  <si>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</si>
  <si>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</si>
  <si>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</si>
  <si>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</si>
  <si>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</si>
  <si>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</si>
  <si>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</si>
  <si>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</si>
  <si>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</si>
  <si>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</si>
  <si>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</si>
  <si>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</si>
  <si>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</si>
  <si>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</si>
  <si>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</si>
  <si>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</si>
  <si>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</si>
  <si>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</si>
  <si>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</si>
  <si>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</si>
  <si>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</si>
  <si>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</si>
  <si>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</si>
  <si>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</si>
  <si>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</si>
  <si>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</si>
  <si>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</si>
  <si>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</si>
  <si>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</si>
  <si>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</si>
  <si>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</si>
  <si>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</si>
  <si>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</si>
  <si>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</si>
  <si>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</si>
  <si>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</si>
  <si>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</si>
  <si>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</si>
  <si>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</si>
  <si>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</si>
  <si>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</si>
  <si>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</si>
  <si>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</si>
  <si>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</si>
  <si>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</si>
  <si>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</si>
  <si>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</si>
  <si>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</si>
  <si>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</si>
  <si>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</si>
  <si>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</si>
  <si>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</si>
  <si>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</si>
  <si>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</si>
  <si>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</si>
  <si>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</si>
  <si>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</si>
  <si>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</si>
  <si>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</si>
  <si>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</si>
  <si>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</si>
  <si>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</si>
  <si>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</si>
  <si>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</si>
  <si>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</si>
  <si>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</si>
  <si>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</si>
  <si>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</si>
  <si>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</si>
  <si>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</si>
  <si>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</si>
  <si>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</si>
  <si>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</si>
  <si>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</si>
  <si>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</si>
  <si>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</si>
  <si>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</si>
  <si>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</si>
  <si>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</si>
  <si>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</si>
  <si>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</si>
  <si>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</si>
  <si>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</si>
  <si>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</si>
  <si>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</si>
  <si>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</si>
  <si>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</si>
  <si>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</si>
  <si>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</si>
  <si>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</si>
  <si>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</si>
  <si>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</si>
  <si>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</si>
  <si>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</si>
  <si>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</si>
  <si>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</si>
  <si>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</si>
  <si>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</si>
  <si>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</si>
  <si>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</si>
  <si>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</si>
  <si>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</si>
  <si>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</si>
  <si>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</si>
  <si>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</si>
  <si>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</si>
  <si>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</si>
  <si>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</si>
  <si>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</si>
  <si>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</si>
  <si>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</si>
  <si>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</si>
  <si>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</si>
  <si>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</si>
  <si>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</si>
  <si>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</si>
  <si>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</si>
  <si>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</si>
  <si>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</si>
  <si>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</si>
  <si>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</si>
  <si>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</si>
  <si>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</si>
  <si>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</si>
  <si>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</si>
  <si>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</si>
  <si>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</si>
  <si>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</si>
  <si>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</si>
  <si>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</si>
  <si>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</si>
  <si>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</si>
  <si>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</si>
  <si>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</si>
  <si>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</si>
  <si>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</si>
  <si>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</si>
  <si>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</si>
  <si>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</si>
  <si>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</si>
  <si>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</si>
  <si>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</si>
  <si>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</si>
  <si>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</si>
  <si>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</si>
  <si>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</si>
  <si>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</si>
  <si>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</si>
  <si>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</si>
  <si>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</si>
  <si>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</si>
  <si>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</si>
  <si>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</si>
  <si>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</si>
  <si>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</si>
  <si>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</si>
  <si>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</si>
  <si>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</si>
  <si>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</si>
  <si>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</si>
  <si>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</si>
  <si>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</si>
  <si>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</si>
  <si>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</si>
  <si>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</si>
  <si>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</si>
  <si>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</si>
  <si>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</si>
  <si>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</si>
  <si>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</si>
  <si>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</si>
  <si>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</si>
  <si>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</si>
  <si>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</si>
  <si>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</si>
  <si>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</si>
  <si>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</si>
  <si>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</si>
  <si>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</si>
  <si>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</si>
  <si>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</si>
  <si>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</si>
  <si>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</si>
  <si>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</si>
  <si>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</si>
  <si>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</si>
  <si>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</si>
  <si>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</si>
  <si>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</si>
  <si>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</si>
  <si>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</si>
  <si>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</si>
  <si>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</si>
  <si>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</si>
  <si>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</si>
  <si>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</si>
  <si>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</si>
  <si>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</si>
  <si>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</si>
  <si>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</si>
  <si>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</si>
  <si>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</si>
  <si>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</si>
  <si>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</si>
  <si>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</si>
  <si>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</si>
  <si>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</si>
  <si>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</si>
  <si>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</si>
  <si>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</si>
  <si>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</si>
  <si>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</si>
  <si>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</si>
  <si>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</si>
  <si>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</si>
  <si>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</si>
  <si>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</si>
  <si>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</si>
  <si>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</si>
  <si>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</si>
  <si>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</si>
  <si>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</si>
  <si>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</si>
  <si>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</si>
  <si>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</si>
  <si>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</si>
  <si>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</si>
  <si>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</si>
  <si>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</si>
  <si>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</si>
  <si>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</si>
  <si>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</si>
  <si>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</si>
  <si>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</si>
  <si>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</si>
  <si>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</si>
  <si>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</si>
  <si>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</si>
  <si>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</si>
  <si>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</si>
  <si>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</si>
  <si>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</si>
  <si>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</si>
  <si>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</si>
  <si>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</si>
  <si>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</si>
  <si>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</si>
  <si>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</si>
  <si>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</si>
  <si>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</si>
  <si>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</si>
  <si>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</si>
  <si>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</si>
  <si>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</si>
  <si>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</si>
  <si>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</si>
  <si>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</si>
  <si>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</si>
  <si>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</si>
  <si>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</si>
  <si>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</si>
  <si>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</si>
  <si>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</si>
  <si>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</si>
  <si>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</si>
  <si>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</si>
  <si>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</si>
  <si>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</si>
  <si>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</si>
  <si>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</si>
  <si>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</si>
  <si>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</si>
  <si>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</si>
  <si>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</si>
  <si>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</si>
  <si>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</si>
  <si>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</si>
  <si>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</si>
  <si>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</si>
  <si>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</si>
  <si>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</si>
  <si>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</si>
  <si>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</si>
  <si>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</si>
  <si>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</si>
  <si>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</si>
  <si>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</si>
  <si>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</si>
  <si>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</si>
  <si>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</si>
  <si>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</si>
  <si>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</si>
  <si>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</si>
  <si>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</si>
  <si>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</si>
  <si>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</si>
  <si>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</si>
  <si>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</si>
  <si>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</si>
  <si>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</si>
  <si>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</si>
  <si>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</si>
  <si>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</si>
  <si>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</si>
  <si>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</si>
  <si>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</si>
  <si>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</si>
  <si>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</si>
  <si>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</si>
  <si>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</si>
  <si>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</si>
  <si>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</si>
  <si>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</si>
  <si>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</si>
  <si>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</si>
  <si>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</si>
  <si>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</si>
  <si>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</si>
  <si>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</si>
  <si>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</si>
  <si>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</si>
  <si>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</si>
  <si>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</si>
  <si>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</si>
  <si>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</si>
  <si>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</si>
  <si>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</si>
  <si>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</si>
  <si>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</si>
  <si>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</si>
  <si>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</si>
  <si>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</si>
  <si>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</si>
  <si>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</si>
  <si>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</si>
  <si>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</si>
  <si>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</si>
  <si>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</si>
  <si>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</si>
  <si>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</si>
  <si>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</si>
  <si>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</si>
  <si>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</si>
  <si>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</si>
  <si>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</si>
  <si>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</si>
  <si>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</si>
  <si>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</si>
  <si>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</si>
  <si>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</si>
  <si>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</si>
  <si>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</si>
  <si>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</si>
  <si>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</si>
  <si>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</si>
  <si>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</si>
  <si>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</si>
  <si>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</si>
  <si>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</si>
  <si>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</si>
  <si>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</si>
  <si>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</si>
  <si>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</si>
  <si>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</si>
  <si>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</si>
  <si>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</si>
  <si>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</si>
  <si>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</si>
  <si>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</si>
  <si>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</si>
  <si>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</si>
  <si>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</si>
  <si>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</si>
  <si>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</si>
  <si>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</si>
  <si>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</si>
  <si>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</si>
  <si>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</si>
  <si>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</si>
  <si>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</si>
  <si>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</si>
  <si>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</si>
  <si>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</si>
  <si>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</si>
  <si>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</si>
  <si>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</si>
  <si>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</si>
  <si>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</si>
  <si>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</si>
  <si>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</si>
  <si>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</si>
  <si>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</si>
  <si>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</si>
  <si>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</si>
  <si>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</si>
  <si>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</si>
  <si>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</si>
  <si>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</si>
  <si>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</si>
  <si>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</si>
  <si>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</si>
  <si>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</si>
  <si>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</si>
  <si>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</si>
  <si>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</si>
  <si>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</si>
  <si>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</si>
  <si>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</si>
  <si>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</si>
  <si>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</si>
  <si>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</si>
  <si>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</si>
  <si>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</si>
  <si>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</si>
  <si>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</si>
  <si>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</si>
  <si>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</si>
  <si>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</si>
  <si>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</si>
  <si>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</si>
  <si>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</si>
  <si>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</si>
  <si>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</si>
  <si>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</si>
  <si>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</si>
  <si>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</si>
  <si>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</si>
  <si>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</si>
  <si>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</si>
  <si>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</si>
  <si>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</si>
  <si>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</si>
  <si>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</si>
  <si>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</si>
  <si>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</si>
  <si>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</si>
  <si>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</si>
  <si>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</si>
  <si>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</si>
  <si>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</si>
  <si>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</si>
  <si>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</si>
  <si>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</si>
  <si>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</si>
  <si>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</si>
  <si>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</si>
  <si>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</si>
  <si>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</si>
  <si>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</si>
  <si>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</si>
  <si>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</si>
  <si>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</si>
  <si>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</si>
  <si>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</si>
  <si>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</si>
  <si>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</si>
  <si>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</si>
  <si>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</si>
  <si>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</si>
  <si>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</si>
  <si>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</si>
  <si>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</si>
  <si>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</si>
  <si>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</si>
  <si>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</si>
  <si>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</si>
  <si>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</si>
  <si>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</si>
  <si>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</si>
  <si>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</si>
  <si>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</si>
  <si>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</si>
  <si>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</si>
  <si>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</si>
  <si>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</si>
  <si>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</si>
  <si>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</si>
  <si>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</si>
  <si>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</si>
  <si>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</si>
  <si>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</si>
  <si>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</si>
  <si>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</si>
  <si>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</si>
  <si>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</si>
  <si>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</si>
  <si>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</si>
  <si>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</si>
  <si>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</si>
  <si>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</si>
  <si>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</si>
  <si>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</si>
  <si>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</si>
  <si>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</si>
  <si>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</si>
  <si>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</si>
  <si>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</si>
  <si>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</si>
  <si>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</si>
  <si>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</si>
  <si>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</si>
  <si>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</si>
  <si>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</si>
  <si>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</si>
  <si>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</si>
  <si>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</si>
  <si>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</si>
  <si>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</si>
  <si>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</si>
  <si>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</si>
  <si>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</si>
  <si>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</si>
  <si>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</si>
  <si>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</si>
  <si>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</si>
  <si>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</si>
  <si>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</si>
  <si>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</si>
  <si>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</si>
  <si>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</si>
  <si>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</si>
  <si>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</si>
  <si>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</si>
  <si>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</si>
  <si>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</si>
  <si>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</si>
  <si>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</si>
  <si>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</si>
  <si>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</si>
  <si>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</si>
  <si>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</si>
  <si>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</si>
  <si>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</si>
  <si>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</si>
  <si>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</si>
  <si>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</si>
  <si>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</si>
  <si>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</si>
  <si>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</si>
  <si>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</si>
  <si>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</si>
  <si>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</si>
  <si>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</si>
  <si>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</si>
  <si>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</si>
  <si>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</si>
  <si>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</si>
  <si>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</si>
  <si>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</si>
  <si>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</si>
  <si>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</si>
  <si>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</si>
  <si>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</si>
  <si>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</si>
  <si>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</si>
  <si>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</si>
  <si>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</si>
  <si>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</si>
  <si>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</si>
  <si>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</si>
  <si>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</si>
  <si>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</si>
  <si>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</si>
  <si>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</si>
  <si>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</si>
  <si>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</si>
  <si>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</si>
  <si>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</si>
  <si>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</si>
  <si>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</si>
  <si>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</si>
  <si>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</si>
  <si>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</si>
  <si>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</si>
  <si>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</si>
  <si>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</si>
  <si>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</si>
  <si>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</si>
  <si>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</si>
  <si>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</si>
  <si>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</si>
  <si>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</si>
  <si>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</si>
  <si>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</si>
  <si>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</si>
  <si>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</si>
  <si>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</si>
  <si>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</si>
  <si>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</si>
  <si>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</si>
  <si>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</si>
  <si>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</si>
  <si>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</si>
  <si>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</si>
  <si>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</si>
  <si>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</si>
  <si>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</si>
  <si>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</si>
  <si>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</si>
  <si>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</si>
  <si>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</si>
  <si>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</si>
  <si>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</si>
  <si>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</si>
  <si>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</si>
  <si>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</si>
  <si>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</si>
  <si>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</si>
  <si>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</si>
  <si>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</si>
  <si>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</si>
  <si>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</si>
  <si>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</si>
  <si>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</si>
  <si>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</si>
  <si>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</si>
  <si>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</si>
  <si>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</si>
  <si>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</si>
  <si>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</si>
  <si>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</si>
  <si>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</si>
  <si>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</si>
  <si>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</si>
  <si>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</si>
  <si>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</si>
  <si>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</si>
  <si>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</si>
  <si>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</si>
  <si>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</si>
  <si>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</si>
  <si>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</si>
  <si>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</si>
  <si>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</si>
  <si>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</si>
  <si>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</si>
  <si>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</si>
  <si>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</si>
  <si>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</si>
  <si>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</si>
  <si>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</si>
  <si>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</si>
  <si>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</si>
  <si>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</si>
  <si>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</si>
  <si>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</si>
  <si>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</si>
  <si>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</si>
  <si>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</si>
  <si>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</si>
  <si>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</si>
  <si>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</si>
  <si>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</si>
  <si>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</si>
  <si>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</si>
  <si>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</si>
  <si>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</si>
  <si>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</si>
  <si>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</si>
  <si>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</si>
  <si>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</si>
  <si>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</si>
  <si>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</si>
  <si>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</si>
  <si>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</si>
  <si>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</si>
  <si>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</si>
  <si>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</si>
  <si>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</si>
  <si>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</si>
  <si>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</si>
  <si>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</si>
  <si>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</si>
  <si>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</si>
  <si>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</si>
  <si>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</si>
  <si>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</si>
  <si>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</si>
  <si>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</si>
  <si>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</si>
  <si>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</si>
  <si>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</si>
  <si>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</si>
  <si>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</si>
  <si>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</si>
  <si>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</si>
  <si>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</si>
  <si>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</si>
  <si>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</si>
  <si>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</si>
  <si>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</si>
  <si>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</si>
  <si>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</si>
  <si>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</si>
  <si>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</si>
  <si>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</si>
  <si>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</si>
  <si>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</si>
  <si>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</si>
  <si>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</si>
  <si>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</si>
  <si>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</si>
  <si>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</si>
  <si>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</si>
  <si>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</si>
  <si>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</si>
  <si>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</si>
  <si>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</si>
  <si>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</si>
  <si>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</si>
  <si>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</si>
  <si>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</si>
  <si>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</si>
  <si>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</si>
  <si>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</si>
  <si>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</si>
  <si>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</si>
  <si>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</si>
  <si>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</si>
  <si>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</si>
  <si>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</si>
  <si>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</si>
  <si>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</si>
  <si>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</si>
  <si>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</si>
  <si>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</si>
  <si>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</si>
  <si>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</si>
  <si>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</si>
  <si>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</si>
  <si>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</si>
  <si>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</si>
  <si>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</si>
  <si>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</si>
  <si>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</si>
  <si>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</si>
  <si>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</si>
  <si>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</si>
  <si>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</si>
  <si>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</si>
  <si>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</si>
  <si>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</si>
  <si>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</si>
  <si>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</si>
  <si>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</si>
  <si>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</si>
  <si>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</si>
  <si>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</si>
  <si>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</si>
  <si>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</si>
  <si>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</si>
  <si>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</si>
  <si>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</si>
  <si>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</si>
  <si>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</si>
  <si>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</si>
  <si>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</si>
  <si>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</si>
  <si>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</si>
  <si>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</si>
  <si>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</si>
  <si>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</si>
  <si>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</si>
  <si>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</si>
  <si>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</si>
  <si>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</si>
  <si>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</si>
  <si>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</si>
  <si>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</si>
  <si>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</si>
  <si>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</si>
  <si>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</si>
  <si>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</si>
  <si>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</si>
  <si>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</si>
  <si>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</si>
  <si>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</si>
  <si>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</si>
  <si>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</si>
  <si>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</si>
  <si>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</si>
  <si>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</si>
  <si>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</si>
  <si>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</si>
  <si>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</si>
  <si>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</si>
  <si>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</si>
  <si>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</si>
  <si>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</si>
  <si>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</si>
  <si>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</si>
  <si>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</si>
  <si>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</si>
  <si>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</si>
  <si>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</si>
  <si>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</si>
  <si>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</si>
  <si>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</si>
  <si>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</si>
  <si>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</si>
  <si>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</si>
  <si>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</si>
  <si>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</si>
  <si>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</si>
  <si>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</si>
  <si>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</si>
  <si>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</si>
  <si>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</si>
  <si>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</si>
  <si>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</si>
  <si>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</si>
  <si>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</si>
  <si>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</si>
  <si>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</si>
  <si>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</si>
  <si>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</si>
  <si>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</si>
  <si>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</si>
  <si>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</si>
  <si>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</si>
  <si>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</si>
  <si>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</si>
  <si>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</si>
  <si>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</si>
  <si>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</si>
  <si>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</si>
  <si>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</si>
  <si>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</si>
  <si>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</si>
  <si>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</si>
  <si>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</si>
  <si>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</si>
  <si>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</si>
  <si>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</si>
  <si>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</si>
  <si>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</si>
  <si>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</si>
  <si>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</si>
  <si>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</si>
  <si>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</si>
  <si>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</si>
  <si>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</si>
  <si>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</si>
  <si>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</si>
  <si>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</si>
  <si>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</si>
  <si>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</si>
  <si>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</si>
  <si>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</si>
  <si>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</si>
  <si>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</si>
  <si>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</si>
  <si>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</si>
  <si>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</si>
  <si>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</si>
  <si>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</si>
  <si>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</si>
  <si>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</si>
  <si>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</si>
  <si>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</si>
  <si>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</si>
  <si>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</si>
  <si>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</si>
  <si>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</si>
  <si>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</si>
  <si>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</si>
  <si>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</si>
  <si>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</si>
  <si>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</si>
  <si>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</si>
  <si>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</si>
  <si>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</si>
  <si>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</si>
  <si>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</si>
  <si>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</si>
  <si>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</si>
  <si>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</si>
  <si>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</si>
  <si>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</si>
  <si>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</si>
  <si>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</si>
  <si>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</si>
  <si>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</si>
  <si>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</si>
  <si>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</si>
  <si>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</si>
  <si>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</si>
  <si>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</si>
  <si>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</si>
  <si>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</si>
  <si>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</si>
  <si>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</si>
  <si>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</si>
  <si>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</si>
  <si>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</si>
  <si>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</si>
  <si>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</si>
  <si>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</si>
  <si>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</si>
  <si>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</si>
  <si>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</si>
  <si>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</si>
  <si>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</si>
  <si>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</si>
  <si>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</si>
  <si>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</si>
  <si>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</si>
  <si>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</si>
  <si>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</si>
  <si>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</si>
  <si>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</si>
  <si>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</si>
  <si>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</si>
  <si>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</si>
  <si>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</si>
  <si>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</si>
  <si>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</si>
  <si>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</si>
  <si>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</si>
  <si>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</si>
  <si>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</si>
  <si>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</si>
  <si>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</si>
  <si>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</si>
  <si>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</si>
  <si>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</si>
  <si>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</si>
  <si>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</si>
  <si>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</si>
  <si>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</si>
  <si>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</si>
  <si>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</si>
  <si>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</si>
  <si>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</si>
  <si>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</si>
  <si>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</si>
  <si>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</si>
  <si>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</si>
  <si>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</si>
  <si>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</si>
  <si>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</si>
  <si>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</si>
  <si>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</si>
  <si>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</si>
  <si>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</si>
  <si>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</si>
  <si>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</si>
  <si>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</si>
  <si>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</si>
  <si>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</si>
  <si>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</si>
  <si>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</si>
  <si>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</si>
  <si>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</si>
  <si>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</si>
  <si>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</si>
  <si>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</si>
  <si>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</si>
  <si>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</si>
  <si>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</si>
  <si>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</si>
  <si>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</si>
  <si>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</si>
  <si>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</si>
  <si>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</si>
  <si>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</si>
  <si>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</si>
  <si>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</si>
  <si>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</si>
  <si>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</si>
  <si>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</si>
  <si>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</si>
  <si>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</si>
  <si>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</si>
  <si>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</si>
  <si>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</si>
  <si>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</si>
  <si>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</si>
  <si>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</si>
  <si>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</si>
  <si>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</si>
  <si>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</si>
  <si>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</si>
  <si>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</si>
  <si>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</si>
  <si>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</si>
  <si>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</si>
  <si>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</si>
  <si>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</si>
  <si>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</si>
  <si>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</si>
  <si>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</si>
  <si>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</si>
  <si>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</si>
  <si>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</si>
  <si>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</si>
  <si>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</si>
  <si>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</si>
  <si>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</si>
  <si>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</si>
  <si>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</si>
  <si>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</si>
  <si>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</si>
  <si>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</si>
  <si>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</si>
  <si>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</si>
  <si>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</si>
  <si>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</si>
  <si>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</si>
  <si>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</si>
  <si>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</si>
  <si>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</si>
  <si>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</si>
  <si>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</si>
  <si>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</si>
  <si>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</si>
  <si>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</si>
  <si>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</si>
  <si>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</si>
  <si>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</si>
  <si>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</si>
  <si>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</si>
  <si>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</si>
  <si>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</si>
  <si>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</si>
  <si>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</si>
  <si>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</si>
  <si>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</si>
  <si>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</si>
  <si>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</si>
  <si>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</si>
  <si>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</si>
  <si>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</si>
  <si>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</si>
  <si>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</si>
  <si>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</si>
  <si>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</si>
  <si>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</si>
  <si>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</si>
  <si>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</si>
  <si>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</si>
  <si>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</si>
  <si>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</si>
  <si>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</si>
  <si>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</si>
  <si>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</si>
  <si>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</si>
  <si>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</si>
  <si>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</si>
  <si>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</si>
  <si>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</si>
  <si>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</si>
  <si>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</si>
  <si>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</si>
  <si>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</si>
  <si>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</si>
  <si>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</si>
  <si>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</si>
  <si>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</si>
  <si>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</si>
  <si>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</si>
  <si>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</si>
  <si>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</si>
  <si>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</si>
  <si>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</si>
  <si>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</si>
  <si>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</si>
  <si>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</si>
  <si>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</si>
  <si>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</si>
  <si>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</si>
  <si>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</si>
  <si>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</si>
  <si>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</si>
  <si>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</si>
  <si>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</si>
  <si>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</si>
  <si>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</si>
  <si>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</si>
  <si>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</si>
  <si>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</si>
  <si>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</si>
  <si>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</si>
  <si>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</si>
  <si>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</si>
  <si>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</si>
  <si>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</si>
  <si>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</si>
  <si>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</si>
  <si>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</si>
  <si>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</si>
  <si>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</si>
  <si>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</si>
  <si>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</si>
  <si>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</si>
  <si>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</si>
  <si>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</si>
  <si>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</si>
  <si>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</si>
  <si>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</si>
  <si>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</si>
  <si>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</si>
  <si>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</si>
  <si>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</si>
  <si>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</si>
  <si>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</si>
  <si>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</si>
  <si>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</si>
  <si>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</si>
  <si>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</si>
  <si>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</si>
  <si>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</si>
  <si>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</si>
  <si>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</si>
  <si>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</si>
  <si>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</si>
  <si>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</si>
  <si>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</si>
  <si>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</si>
  <si>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</si>
  <si>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</si>
  <si>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</si>
  <si>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</si>
  <si>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</si>
  <si>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</si>
  <si>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</si>
  <si>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</si>
  <si>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</si>
  <si>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</si>
  <si>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</si>
  <si>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</si>
  <si>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</si>
  <si>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</si>
  <si>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</si>
  <si>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</si>
  <si>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</si>
  <si>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</si>
  <si>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</si>
  <si>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</si>
  <si>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</si>
  <si>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</si>
  <si>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</si>
  <si>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</si>
  <si>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</si>
  <si>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</si>
  <si>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</si>
  <si>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</si>
  <si>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</si>
  <si>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</si>
  <si>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</si>
  <si>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</si>
  <si>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</si>
  <si>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</si>
  <si>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</si>
  <si>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</si>
  <si>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</si>
  <si>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</si>
  <si>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</si>
  <si>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</si>
  <si>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</si>
  <si>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</si>
  <si>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</si>
  <si>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</si>
  <si>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</si>
  <si>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</si>
  <si>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</si>
  <si>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</si>
  <si>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</si>
  <si>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</si>
  <si>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</si>
  <si>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</si>
  <si>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</si>
  <si>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</si>
  <si>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</si>
  <si>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</si>
  <si>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</si>
  <si>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</si>
  <si>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</si>
  <si>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</si>
  <si>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</si>
  <si>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</si>
  <si>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</si>
  <si>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</si>
  <si>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</si>
  <si>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</si>
  <si>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</si>
  <si>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</si>
  <si>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</si>
  <si>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</si>
  <si>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</si>
  <si>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</si>
  <si>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</si>
  <si>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</si>
  <si>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</si>
  <si>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</si>
  <si>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</si>
  <si>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</si>
  <si>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</si>
  <si>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</si>
  <si>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</si>
  <si>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</si>
  <si>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</si>
  <si>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</si>
  <si>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</si>
  <si>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</si>
  <si>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</si>
  <si>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</si>
  <si>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</si>
  <si>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</si>
  <si>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</si>
  <si>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</si>
  <si>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</si>
  <si>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</si>
  <si>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</si>
  <si>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</si>
  <si>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</si>
  <si>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</si>
  <si>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</si>
  <si>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</si>
  <si>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</si>
  <si>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</si>
  <si>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</si>
  <si>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</si>
  <si>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</si>
  <si>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</si>
  <si>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</si>
  <si>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</si>
  <si>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</si>
  <si>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</si>
  <si>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</si>
  <si>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</si>
  <si>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</si>
  <si>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</si>
  <si>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</si>
  <si>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</si>
  <si>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</si>
  <si>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</si>
  <si>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</si>
  <si>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</si>
  <si>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</si>
  <si>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</si>
  <si>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</si>
  <si>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</si>
  <si>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</si>
  <si>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</si>
  <si>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</si>
  <si>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</si>
  <si>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</si>
  <si>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</si>
  <si>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</si>
  <si>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</si>
  <si>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</si>
  <si>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</si>
  <si>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</si>
  <si>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</si>
  <si>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</si>
  <si>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</si>
  <si>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</si>
  <si>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</si>
  <si>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</si>
  <si>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</si>
  <si>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</si>
  <si>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</si>
  <si>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</si>
  <si>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</si>
  <si>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</si>
  <si>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</si>
  <si>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</si>
  <si>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</si>
  <si>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</si>
  <si>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</si>
  <si>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</si>
  <si>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</si>
  <si>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</si>
  <si>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</si>
  <si>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</si>
  <si>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</si>
  <si>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</si>
  <si>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</si>
  <si>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</si>
  <si>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</si>
  <si>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</si>
  <si>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</si>
  <si>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</si>
  <si>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</si>
  <si>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</si>
  <si>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</si>
  <si>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</si>
  <si>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</si>
  <si>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</si>
  <si>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</si>
  <si>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</si>
  <si>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</si>
  <si>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</si>
  <si>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</si>
  <si>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</si>
  <si>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</si>
  <si>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</si>
  <si>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</si>
  <si>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</si>
  <si>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</si>
  <si>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</si>
  <si>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</si>
  <si>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</si>
  <si>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</si>
  <si>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</si>
  <si>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</si>
  <si>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</si>
  <si>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</si>
  <si>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</si>
  <si>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</si>
  <si>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</si>
  <si>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</si>
  <si>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</si>
  <si>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</si>
  <si>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</si>
  <si>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</si>
  <si>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</si>
  <si>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</si>
  <si>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</si>
  <si>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</si>
  <si>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</si>
  <si>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</si>
  <si>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</si>
  <si>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</si>
  <si>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</si>
  <si>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</si>
  <si>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</si>
  <si>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</si>
  <si>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</si>
  <si>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</si>
  <si>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</si>
  <si>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</si>
  <si>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</si>
  <si>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</si>
  <si>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</si>
  <si>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</si>
  <si>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</si>
  <si>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</si>
  <si>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</si>
  <si>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</si>
  <si>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</si>
  <si>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</si>
  <si>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</si>
  <si>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</si>
  <si>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</si>
  <si>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</si>
  <si>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</si>
  <si>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</si>
  <si>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</si>
  <si>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</si>
  <si>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</si>
  <si>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</si>
  <si>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</si>
  <si>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</si>
  <si>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</si>
  <si>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</si>
  <si>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</si>
  <si>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</si>
  <si>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</si>
  <si>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</si>
  <si>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</si>
  <si>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</si>
  <si>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</si>
  <si>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</si>
  <si>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</si>
  <si>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</si>
  <si>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</si>
  <si>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</si>
  <si>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</si>
  <si>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</si>
  <si>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</si>
  <si>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</si>
  <si>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</si>
  <si>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</si>
  <si>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</si>
  <si>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</si>
  <si>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</si>
  <si>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</si>
  <si>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</si>
  <si>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</si>
  <si>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</si>
  <si>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</si>
  <si>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</si>
  <si>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</si>
  <si>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</si>
  <si>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</si>
  <si>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</si>
  <si>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</si>
  <si>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</si>
  <si>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</si>
  <si>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</si>
  <si>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</si>
  <si>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</si>
  <si>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</si>
  <si>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</si>
  <si>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</si>
  <si>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</si>
  <si>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</si>
  <si>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</si>
  <si>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</si>
  <si>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</si>
  <si>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</si>
  <si>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</si>
  <si>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</si>
  <si>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</si>
  <si>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</si>
  <si>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</si>
  <si>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</si>
  <si>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</si>
  <si>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</si>
  <si>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</si>
  <si>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</si>
  <si>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</si>
  <si>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</si>
  <si>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</si>
  <si>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</si>
  <si>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</si>
  <si>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</si>
  <si>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</si>
  <si>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</si>
  <si>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</si>
  <si>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</si>
  <si>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</si>
  <si>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</si>
  <si>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</si>
  <si>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</si>
  <si>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</si>
  <si>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</si>
  <si>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</si>
  <si>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</si>
  <si>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</si>
  <si>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</si>
  <si>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</si>
  <si>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</si>
  <si>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</si>
  <si>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</si>
  <si>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</si>
  <si>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</si>
  <si>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</si>
  <si>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</si>
  <si>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</si>
  <si>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</si>
  <si>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</si>
  <si>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</si>
  <si>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</si>
  <si>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</si>
  <si>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</si>
  <si>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</si>
  <si>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</si>
  <si>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</si>
  <si>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</si>
  <si>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</si>
  <si>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</si>
  <si>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</si>
  <si>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</si>
  <si>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</si>
  <si>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</si>
  <si>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</si>
  <si>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</si>
  <si>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</si>
  <si>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</si>
  <si>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</si>
  <si>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</si>
  <si>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</si>
  <si>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</si>
  <si>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</si>
  <si>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</si>
  <si>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</si>
  <si>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</si>
  <si>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</si>
  <si>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</si>
  <si>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</si>
  <si>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</si>
  <si>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</si>
  <si>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</si>
  <si>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</si>
  <si>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</si>
  <si>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</si>
  <si>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</si>
  <si>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</si>
  <si>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</si>
  <si>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</si>
  <si>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</si>
  <si>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</si>
  <si>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</si>
  <si>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</si>
  <si>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</si>
  <si>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</si>
  <si>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</si>
  <si>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</si>
  <si>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</si>
  <si>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</si>
  <si>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</si>
  <si>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</si>
  <si>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</si>
  <si>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</si>
  <si>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</si>
  <si>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</si>
  <si>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</si>
  <si>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</si>
  <si>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</si>
  <si>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</si>
  <si>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</si>
  <si>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</si>
  <si>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</si>
  <si>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</si>
  <si>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</si>
  <si>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</si>
  <si>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</si>
  <si>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</si>
  <si>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</si>
  <si>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</si>
  <si>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</si>
  <si>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</si>
  <si>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</si>
  <si>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</si>
  <si>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</si>
  <si>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</si>
  <si>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</si>
  <si>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</si>
  <si>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</si>
  <si>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</si>
  <si>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</si>
  <si>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</si>
  <si>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</si>
  <si>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</si>
  <si>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</si>
  <si>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</si>
  <si>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</si>
  <si>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</si>
  <si>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</si>
  <si>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</si>
  <si>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</si>
  <si>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</si>
  <si>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</si>
  <si>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</si>
  <si>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</si>
  <si>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</si>
  <si>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</si>
  <si>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</si>
  <si>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</si>
  <si>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</si>
  <si>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</si>
  <si>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</si>
  <si>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</si>
  <si>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</si>
  <si>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</si>
  <si>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</si>
  <si>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</si>
  <si>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</si>
  <si>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</si>
  <si>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</si>
  <si>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</si>
  <si>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</si>
  <si>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</si>
  <si>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</si>
  <si>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</si>
  <si>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</si>
  <si>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</si>
  <si>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</si>
  <si>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</si>
  <si>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</si>
  <si>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</si>
  <si>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</si>
  <si>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</si>
  <si>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</si>
  <si>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</si>
  <si>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</si>
  <si>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</si>
  <si>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</si>
  <si>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</si>
  <si>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</si>
  <si>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</si>
  <si>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</si>
  <si>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</si>
  <si>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</si>
  <si>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</si>
  <si>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</si>
  <si>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</si>
  <si>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</si>
  <si>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</si>
  <si>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</si>
  <si>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</si>
  <si>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</si>
  <si>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</si>
  <si>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</si>
  <si>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</si>
  <si>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</si>
  <si>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</si>
  <si>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</si>
  <si>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</si>
  <si>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</si>
  <si>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</si>
  <si>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</si>
  <si>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</si>
  <si>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</si>
  <si>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</si>
  <si>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</si>
  <si>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</si>
  <si>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</si>
  <si>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</si>
  <si>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</si>
  <si>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</si>
  <si>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</si>
  <si>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</si>
  <si>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</si>
  <si>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</si>
  <si>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</si>
  <si>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</si>
  <si>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</si>
  <si>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</si>
  <si>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</si>
  <si>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</si>
  <si>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</si>
  <si>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</si>
  <si>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</si>
  <si>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</si>
  <si>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</si>
  <si>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</si>
  <si>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</si>
  <si>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</si>
  <si>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</si>
  <si>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</si>
  <si>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</si>
  <si>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</si>
  <si>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</si>
  <si>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</si>
  <si>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</si>
  <si>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</si>
  <si>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</si>
  <si>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</si>
  <si>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</si>
  <si>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</si>
  <si>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</si>
  <si>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</si>
  <si>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</si>
  <si>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</si>
  <si>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</si>
  <si>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</si>
  <si>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</si>
  <si>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</si>
  <si>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</si>
  <si>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</si>
  <si>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</si>
  <si>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</si>
  <si>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</si>
  <si>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</si>
  <si>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</si>
  <si>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</si>
  <si>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</si>
  <si>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</si>
  <si>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</si>
  <si>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</si>
  <si>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</si>
  <si>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</si>
  <si>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</si>
  <si>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</si>
  <si>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</si>
  <si>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</si>
  <si>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</si>
  <si>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</si>
  <si>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</si>
  <si>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</si>
  <si>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</si>
  <si>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</si>
  <si>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</si>
  <si>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</si>
  <si>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</si>
  <si>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</si>
  <si>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</si>
  <si>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</si>
  <si>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</si>
  <si>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</si>
  <si>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</si>
  <si>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</si>
  <si>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</si>
  <si>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</si>
  <si>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</si>
  <si>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</si>
  <si>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</si>
  <si>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</si>
  <si>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</si>
  <si>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</si>
  <si>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</si>
  <si>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</si>
  <si>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</si>
  <si>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</si>
  <si>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</si>
  <si>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</si>
  <si>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</si>
  <si>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</si>
  <si>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</si>
  <si>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</si>
  <si>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</si>
  <si>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</si>
  <si>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</si>
  <si>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</si>
  <si>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</si>
  <si>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</si>
  <si>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</si>
  <si>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</si>
  <si>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</si>
  <si>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</si>
  <si>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</si>
  <si>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</si>
  <si>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</si>
  <si>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</si>
  <si>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</si>
  <si>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</si>
  <si>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</si>
  <si>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</si>
  <si>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</si>
  <si>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</si>
  <si>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</si>
  <si>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</si>
  <si>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</si>
  <si>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</si>
  <si>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</si>
  <si>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</si>
  <si>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</si>
  <si>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</si>
  <si>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</si>
  <si>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</si>
  <si>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</si>
  <si>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</si>
  <si>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</si>
  <si>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</si>
  <si>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</si>
  <si>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</si>
  <si>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</si>
  <si>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</si>
  <si>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</si>
  <si>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</si>
  <si>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</si>
  <si>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</si>
  <si>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</si>
  <si>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</si>
  <si>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</si>
  <si>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</si>
  <si>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</si>
  <si>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</si>
  <si>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</si>
  <si>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</si>
  <si>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</si>
  <si>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</si>
  <si>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</si>
  <si>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</si>
  <si>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</si>
  <si>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</si>
  <si>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</si>
  <si>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</si>
  <si>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</si>
  <si>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</si>
  <si>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</si>
  <si>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</si>
  <si>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</si>
  <si>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</si>
  <si>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</si>
  <si>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</si>
  <si>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</si>
  <si>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</si>
  <si>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</si>
  <si>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</si>
  <si>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</si>
  <si>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</si>
  <si>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</si>
  <si>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</si>
  <si>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</si>
  <si>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</si>
  <si>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</si>
  <si>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</si>
  <si>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</si>
  <si>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</si>
  <si>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</si>
  <si>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</si>
  <si>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</si>
  <si>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</si>
  <si>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</si>
  <si>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</si>
  <si>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</si>
  <si>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</si>
  <si>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</si>
  <si>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</si>
  <si>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</si>
  <si>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</si>
  <si>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</si>
  <si>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</si>
  <si>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</si>
  <si>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</si>
  <si>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</si>
  <si>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</si>
  <si>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</si>
  <si>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</si>
  <si>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</si>
  <si>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</si>
  <si>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</si>
  <si>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</si>
  <si>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</si>
  <si>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</si>
  <si>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</si>
  <si>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</si>
  <si>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</si>
  <si>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</si>
  <si>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</si>
  <si>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</si>
  <si>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</si>
  <si>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</si>
  <si>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</si>
  <si>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</si>
  <si>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</si>
  <si>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</si>
  <si>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</si>
  <si>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</si>
  <si>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</si>
  <si>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</si>
  <si>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</si>
  <si>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</si>
  <si>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</si>
  <si>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</si>
  <si>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</si>
  <si>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</si>
  <si>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</si>
  <si>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</si>
  <si>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</si>
  <si>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</si>
  <si>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</si>
  <si>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</si>
  <si>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</si>
  <si>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</si>
  <si>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</si>
  <si>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</si>
  <si>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</si>
  <si>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</si>
  <si>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</si>
  <si>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</si>
  <si>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</si>
  <si>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</si>
  <si>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</si>
  <si>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</si>
  <si>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</si>
  <si>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</si>
  <si>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</si>
  <si>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</si>
  <si>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</si>
  <si>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</si>
  <si>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</si>
  <si>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</si>
  <si>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</si>
  <si>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</si>
  <si>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</si>
  <si>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</si>
  <si>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</si>
  <si>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</si>
  <si>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</si>
  <si>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</si>
  <si>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</si>
  <si>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</si>
  <si>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</si>
  <si>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</si>
  <si>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</si>
  <si>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</si>
  <si>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</si>
  <si>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</si>
  <si>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</si>
  <si>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</si>
  <si>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</si>
  <si>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</si>
  <si>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</si>
  <si>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</si>
  <si>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</si>
  <si>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</si>
  <si>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</si>
  <si>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</si>
  <si>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</si>
  <si>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</si>
  <si>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</si>
  <si>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</si>
  <si>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</si>
  <si>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</si>
  <si>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</si>
  <si>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</si>
  <si>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</si>
  <si>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</si>
  <si>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</si>
  <si>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</si>
  <si>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</si>
  <si>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</si>
  <si>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</si>
  <si>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</si>
  <si>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</si>
  <si>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</si>
  <si>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</si>
  <si>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</si>
  <si>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</si>
  <si>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</si>
  <si>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</si>
  <si>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</si>
  <si>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</si>
  <si>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</si>
  <si>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</si>
  <si>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</si>
  <si>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</si>
  <si>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</si>
  <si>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</si>
  <si>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</si>
  <si>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</si>
  <si>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</si>
  <si>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</si>
  <si>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</si>
  <si>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</si>
  <si>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</si>
  <si>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</si>
  <si>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</si>
  <si>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</si>
  <si>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</si>
  <si>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</si>
  <si>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</si>
  <si>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</si>
  <si>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</si>
  <si>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</si>
  <si>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</si>
  <si>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</si>
  <si>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</si>
  <si>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</si>
  <si>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</si>
  <si>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</si>
  <si>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</si>
  <si>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</si>
  <si>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</si>
  <si>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</si>
  <si>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</si>
  <si>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</si>
  <si>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</si>
  <si>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</si>
  <si>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</si>
  <si>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</si>
  <si>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</si>
  <si>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</si>
  <si>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</si>
  <si>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</si>
  <si>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</si>
  <si>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</si>
  <si>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</si>
  <si>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</si>
  <si>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</si>
  <si>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</si>
  <si>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</si>
  <si>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</si>
  <si>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</si>
  <si>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</si>
  <si>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</si>
  <si>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</si>
  <si>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</si>
  <si>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</si>
  <si>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</si>
  <si>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</si>
  <si>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</si>
  <si>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</si>
  <si>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</si>
  <si>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</si>
  <si>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</si>
  <si>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</si>
  <si>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</si>
  <si>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</si>
  <si>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</si>
  <si>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</si>
  <si>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</si>
  <si>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</si>
  <si>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</si>
  <si>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</si>
  <si>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</si>
  <si>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</si>
  <si>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</si>
  <si>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</si>
  <si>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</si>
  <si>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</si>
  <si>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</si>
  <si>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</si>
  <si>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</si>
  <si>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</si>
  <si>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</si>
  <si>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</si>
  <si>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</si>
  <si>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</si>
  <si>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</si>
  <si>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</si>
  <si>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</si>
  <si>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</si>
  <si>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</si>
  <si>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</si>
  <si>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</si>
  <si>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</si>
  <si>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</si>
  <si>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</si>
  <si>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</si>
  <si>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</si>
  <si>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</si>
  <si>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</si>
  <si>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</si>
  <si>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</si>
  <si>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</si>
  <si>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</si>
  <si>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</si>
  <si>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</si>
  <si>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</si>
  <si>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</si>
  <si>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</si>
  <si>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</si>
  <si>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</si>
  <si>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</si>
  <si>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</si>
  <si>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</si>
  <si>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</si>
  <si>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</si>
  <si>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</si>
  <si>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</si>
  <si>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</si>
  <si>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</si>
  <si>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</si>
  <si>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</si>
  <si>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</si>
  <si>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</si>
  <si>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</si>
  <si>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</si>
  <si>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</si>
  <si>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</si>
  <si>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</si>
  <si>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</si>
  <si>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</si>
  <si>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</si>
  <si>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</si>
  <si>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</si>
  <si>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</si>
  <si>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</si>
  <si>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</si>
  <si>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</si>
  <si>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</si>
  <si>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</si>
  <si>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</si>
  <si>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</si>
  <si>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</si>
  <si>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</si>
  <si>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</si>
  <si>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</si>
  <si>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</si>
  <si>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</si>
  <si>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</si>
  <si>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</si>
  <si>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</si>
  <si>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</si>
  <si>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</si>
  <si>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</si>
  <si>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</si>
  <si>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</si>
  <si>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</si>
  <si>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</si>
  <si>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</si>
  <si>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</si>
  <si>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</si>
  <si>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</si>
  <si>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</si>
  <si>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</si>
  <si>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</si>
  <si>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</si>
  <si>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</si>
  <si>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</si>
  <si>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</si>
  <si>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</si>
  <si>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</si>
  <si>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</si>
  <si>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</si>
  <si>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</si>
  <si>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</si>
  <si>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</si>
  <si>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</si>
  <si>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</si>
  <si>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</si>
  <si>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</si>
  <si>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</si>
  <si>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</si>
  <si>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</si>
  <si>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</si>
  <si>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</si>
  <si>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</si>
  <si>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</si>
  <si>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</si>
  <si>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</si>
  <si>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</si>
  <si>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</si>
  <si>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</si>
  <si>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</si>
  <si>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</si>
  <si>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</si>
  <si>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</si>
  <si>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</si>
  <si>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</si>
  <si>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</si>
  <si>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</si>
  <si>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</si>
  <si>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</si>
  <si>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</si>
  <si>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</si>
  <si>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</si>
  <si>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</si>
  <si>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</si>
  <si>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</si>
  <si>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</si>
  <si>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</si>
  <si>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</si>
  <si>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</si>
  <si>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</si>
  <si>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</si>
  <si>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</si>
  <si>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</si>
  <si>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</si>
  <si>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</si>
  <si>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</si>
  <si>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</si>
  <si>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</si>
  <si>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</si>
  <si>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</si>
  <si>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</si>
  <si>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</si>
  <si>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</si>
  <si>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</si>
  <si>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</si>
  <si>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</si>
  <si>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</si>
  <si>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</si>
  <si>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</si>
  <si>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</si>
  <si>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</si>
  <si>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</si>
  <si>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</si>
  <si>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</si>
  <si>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</si>
  <si>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</si>
  <si>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</si>
  <si>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</si>
  <si>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</si>
  <si>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</si>
  <si>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</si>
  <si>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</si>
  <si>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</si>
  <si>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</si>
  <si>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</si>
  <si>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</si>
  <si>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</si>
  <si>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</si>
  <si>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</si>
  <si>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</si>
  <si>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</si>
  <si>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</si>
  <si>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</si>
  <si>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</si>
  <si>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</si>
  <si>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</si>
  <si>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</si>
  <si>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</si>
  <si>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</si>
  <si>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</si>
  <si>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</si>
  <si>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</si>
  <si>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</si>
  <si>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</si>
  <si>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</si>
  <si>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</si>
  <si>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</si>
  <si>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</si>
  <si>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</si>
  <si>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</si>
  <si>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</si>
  <si>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</si>
  <si>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</si>
  <si>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</si>
  <si>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</si>
  <si>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</si>
  <si>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</si>
  <si>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</si>
  <si>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</si>
  <si>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</si>
  <si>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</si>
  <si>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</si>
  <si>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</si>
  <si>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</si>
  <si>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</si>
  <si>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</si>
  <si>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</si>
  <si>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</si>
  <si>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</si>
  <si>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</si>
  <si>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</si>
  <si>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</si>
  <si>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</si>
  <si>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</si>
  <si>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</si>
  <si>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</si>
  <si>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</si>
  <si>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</si>
  <si>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</si>
  <si>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</si>
  <si>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</si>
  <si>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</si>
  <si>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</si>
  <si>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</si>
  <si>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</si>
  <si>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</si>
  <si>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</si>
  <si>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</si>
  <si>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</si>
  <si>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</si>
  <si>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</si>
  <si>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</si>
  <si>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</si>
  <si>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</si>
  <si>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</si>
  <si>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</si>
  <si>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</si>
  <si>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</si>
  <si>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</si>
  <si>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</si>
  <si>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</si>
  <si>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</si>
  <si>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</si>
  <si>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</si>
  <si>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</si>
  <si>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</si>
  <si>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</si>
  <si>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</si>
  <si>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</si>
  <si>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</si>
  <si>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</si>
  <si>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</si>
  <si>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</si>
  <si>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</si>
  <si>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</si>
  <si>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</si>
  <si>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</si>
  <si>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</si>
  <si>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</si>
  <si>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</si>
  <si>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</si>
  <si>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</si>
  <si>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</si>
  <si>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</si>
  <si>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</si>
  <si>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</si>
  <si>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</si>
  <si>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</si>
  <si>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</si>
  <si>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</si>
  <si>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</si>
  <si>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</si>
  <si>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</si>
  <si>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</si>
  <si>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</si>
  <si>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</si>
  <si>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</si>
  <si>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</si>
  <si>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</si>
  <si>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</si>
  <si>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</si>
  <si>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</si>
  <si>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</si>
  <si>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</si>
  <si>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</si>
  <si>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</si>
  <si>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</si>
  <si>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</si>
  <si>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</si>
  <si>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</si>
  <si>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</si>
  <si>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</si>
  <si>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</si>
  <si>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</si>
  <si>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</si>
  <si>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</si>
  <si>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</si>
  <si>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</si>
  <si>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</si>
  <si>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</si>
  <si>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</si>
  <si>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</si>
  <si>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</si>
  <si>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</si>
  <si>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</si>
  <si>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</si>
  <si>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</si>
  <si>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</si>
  <si>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</si>
  <si>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</si>
  <si>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</si>
  <si>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</si>
  <si>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</si>
  <si>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</si>
  <si>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</si>
  <si>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</si>
  <si>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</si>
  <si>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</si>
  <si>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</si>
  <si>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</si>
  <si>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</si>
  <si>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</si>
  <si>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</si>
  <si>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</si>
  <si>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</si>
  <si>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</si>
  <si>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</si>
  <si>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</si>
  <si>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</si>
  <si>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</si>
  <si>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</si>
  <si>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</si>
  <si>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</si>
  <si>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</si>
  <si>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</si>
  <si>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</si>
  <si>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</si>
  <si>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</si>
  <si>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</si>
  <si>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</si>
  <si>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</si>
  <si>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</si>
  <si>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</si>
  <si>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</si>
  <si>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</si>
  <si>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</si>
  <si>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</si>
  <si>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</si>
  <si>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</si>
  <si>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</si>
  <si>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</si>
  <si>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</si>
  <si>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</si>
  <si>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</si>
  <si>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</si>
  <si>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</si>
  <si>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</si>
  <si>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</si>
  <si>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</si>
  <si>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</si>
  <si>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</si>
  <si>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</si>
  <si>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</si>
  <si>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</si>
  <si>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</si>
  <si>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</si>
  <si>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</si>
  <si>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</si>
  <si>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</si>
  <si>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</si>
  <si>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</si>
  <si>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</si>
  <si>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</si>
  <si>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</si>
  <si>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</si>
  <si>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</si>
  <si>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</si>
  <si>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</si>
  <si>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</si>
  <si>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</si>
  <si>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</si>
  <si>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</si>
  <si>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</si>
  <si>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</si>
  <si>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</si>
  <si>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</si>
  <si>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</si>
  <si>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</si>
  <si>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</si>
  <si>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</si>
  <si>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</si>
  <si>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</si>
  <si>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</si>
  <si>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</si>
  <si>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</si>
  <si>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</si>
  <si>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</si>
  <si>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</si>
  <si>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</si>
  <si>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</si>
  <si>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</si>
  <si>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</si>
  <si>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</si>
  <si>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</si>
  <si>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</si>
  <si>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</si>
  <si>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</si>
  <si>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</si>
  <si>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</si>
  <si>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</si>
  <si>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</si>
  <si>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</si>
  <si>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</si>
  <si>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</si>
  <si>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</si>
  <si>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</si>
  <si>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</si>
  <si>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</si>
  <si>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</si>
  <si>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</si>
  <si>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</si>
  <si>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</si>
  <si>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</si>
  <si>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</si>
  <si>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</si>
  <si>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</si>
  <si>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</si>
  <si>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</si>
  <si>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</si>
  <si>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</si>
  <si>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</si>
  <si>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</si>
  <si>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</si>
  <si>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</si>
  <si>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</si>
  <si>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</si>
  <si>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</si>
  <si>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</si>
  <si>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</si>
  <si>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</si>
  <si>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</si>
  <si>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</si>
  <si>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</si>
  <si>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</si>
  <si>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</si>
  <si>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</si>
  <si>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</si>
  <si>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</si>
  <si>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</si>
  <si>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</si>
  <si>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</si>
  <si>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</si>
  <si>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</si>
  <si>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</si>
  <si>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</si>
  <si>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</si>
  <si>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</si>
  <si>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</si>
  <si>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</si>
  <si>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</si>
  <si>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</si>
  <si>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</si>
  <si>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</si>
  <si>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</si>
  <si>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</si>
  <si>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</si>
  <si>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</si>
  <si>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</si>
  <si>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</si>
  <si>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</si>
  <si>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</si>
  <si>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</si>
  <si>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</si>
  <si>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</si>
  <si>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</si>
  <si>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</si>
  <si>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</si>
  <si>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</si>
  <si>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</si>
  <si>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</si>
  <si>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</si>
  <si>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</si>
  <si>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</si>
  <si>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</si>
  <si>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</si>
  <si>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</si>
  <si>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</si>
  <si>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</si>
  <si>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</si>
  <si>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</si>
  <si>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</si>
  <si>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</si>
  <si>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</si>
  <si>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</si>
  <si>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</si>
  <si>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</si>
  <si>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</si>
  <si>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</si>
  <si>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</si>
  <si>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</si>
  <si>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</si>
  <si>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</si>
  <si>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</si>
  <si>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</si>
  <si>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</si>
  <si>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</si>
  <si>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</si>
  <si>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</si>
  <si>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</si>
  <si>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</si>
  <si>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</si>
  <si>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</si>
  <si>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</si>
  <si>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</si>
  <si>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</si>
  <si>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</si>
  <si>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</si>
  <si>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</si>
  <si>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</si>
  <si>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</si>
  <si>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</si>
  <si>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</si>
  <si>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</si>
  <si>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</si>
  <si>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</si>
  <si>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</si>
  <si>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</si>
  <si>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</si>
  <si>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</si>
  <si>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</si>
  <si>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</si>
  <si>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</si>
  <si>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</si>
  <si>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</si>
  <si>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</si>
  <si>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</si>
  <si>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</si>
  <si>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</si>
  <si>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</si>
  <si>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</si>
  <si>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</si>
  <si>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</si>
  <si>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</si>
  <si>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</si>
  <si>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</si>
  <si>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</si>
  <si>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</si>
  <si>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</si>
  <si>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</si>
  <si>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</si>
  <si>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</si>
  <si>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</si>
  <si>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</si>
  <si>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</si>
  <si>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</si>
  <si>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</si>
  <si>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</si>
  <si>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</si>
  <si>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</si>
  <si>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</si>
  <si>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</si>
  <si>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</si>
  <si>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</si>
  <si>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</si>
  <si>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</si>
  <si>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</si>
  <si>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</si>
  <si>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</si>
  <si>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</si>
  <si>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</si>
  <si>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</si>
  <si>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</si>
  <si>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</si>
  <si>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</si>
  <si>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</si>
  <si>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</si>
  <si>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</si>
  <si>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</si>
  <si>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</si>
  <si>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</si>
  <si>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</si>
  <si>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</si>
  <si>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</si>
  <si>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</si>
  <si>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</si>
  <si>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</si>
  <si>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</si>
  <si>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</si>
  <si>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</si>
  <si>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</si>
  <si>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</si>
  <si>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</si>
  <si>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</si>
  <si>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</si>
  <si>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</si>
  <si>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</si>
  <si>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</si>
  <si>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</si>
  <si>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</si>
  <si>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</si>
  <si>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</si>
  <si>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</si>
  <si>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</si>
  <si>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</si>
  <si>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</si>
  <si>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</si>
  <si>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</si>
  <si>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</si>
  <si>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</si>
  <si>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</si>
  <si>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</si>
  <si>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</si>
  <si>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</si>
  <si>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</si>
  <si>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</si>
  <si>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</si>
  <si>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</si>
  <si>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</si>
  <si>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</si>
  <si>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</si>
  <si>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</si>
  <si>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</si>
  <si>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</si>
  <si>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</si>
  <si>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</si>
  <si>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</si>
  <si>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</si>
  <si>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</si>
  <si>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</si>
  <si>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</si>
  <si>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</si>
  <si>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</si>
  <si>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</si>
  <si>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</si>
  <si>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</si>
  <si>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</si>
  <si>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</si>
  <si>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</si>
  <si>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</si>
  <si>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</si>
  <si>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</si>
  <si>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</si>
  <si>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</si>
  <si>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</si>
  <si>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</si>
  <si>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</si>
  <si>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</si>
  <si>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</si>
  <si>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</si>
  <si>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</si>
  <si>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</si>
  <si>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</si>
  <si>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</si>
  <si>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</si>
  <si>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</si>
  <si>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</si>
  <si>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</si>
  <si>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</si>
  <si>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</si>
  <si>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</si>
  <si>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</si>
  <si>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</si>
  <si>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</si>
  <si>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</si>
  <si>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</si>
  <si>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</si>
  <si>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</si>
  <si>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</si>
  <si>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</si>
  <si>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</si>
  <si>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</si>
  <si>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</si>
  <si>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</si>
  <si>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</si>
  <si>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</si>
  <si>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</si>
  <si>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</si>
  <si>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</si>
  <si>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</si>
  <si>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</si>
  <si>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</si>
  <si>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</si>
  <si>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</si>
  <si>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</si>
  <si>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</si>
  <si>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</si>
  <si>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</si>
  <si>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</si>
  <si>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</si>
  <si>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</si>
  <si>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</si>
  <si>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</si>
  <si>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</si>
  <si>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</si>
  <si>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</si>
  <si>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</si>
  <si>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</si>
  <si>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</si>
  <si>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</si>
  <si>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</si>
  <si>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</si>
  <si>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</si>
  <si>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</si>
  <si>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</si>
  <si>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</si>
  <si>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</si>
  <si>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</si>
  <si>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</si>
  <si>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</si>
  <si>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</si>
  <si>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</si>
  <si>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</si>
  <si>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</si>
  <si>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</si>
  <si>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</si>
  <si>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</si>
  <si>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</si>
  <si>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</si>
  <si>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</si>
  <si>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</si>
  <si>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</si>
  <si>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</si>
  <si>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</si>
  <si>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</si>
  <si>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</si>
  <si>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</si>
  <si>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</si>
  <si>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</si>
  <si>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</si>
  <si>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</si>
  <si>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</si>
  <si>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</si>
  <si>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</si>
  <si>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</si>
  <si>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</si>
  <si>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</si>
  <si>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</si>
  <si>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</si>
  <si>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</si>
  <si>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</si>
  <si>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</si>
  <si>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</si>
  <si>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</si>
  <si>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</si>
  <si>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</si>
  <si>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</si>
  <si>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</si>
  <si>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</si>
  <si>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</si>
  <si>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</si>
  <si>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</si>
  <si>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</si>
  <si>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</si>
  <si>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</si>
  <si>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</si>
  <si>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</si>
  <si>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</si>
  <si>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</si>
  <si>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</si>
  <si>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</si>
  <si>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</si>
  <si>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</si>
  <si>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</si>
  <si>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</si>
  <si>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</si>
  <si>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</si>
  <si>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</si>
  <si>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</si>
  <si>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</si>
  <si>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</si>
  <si>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</si>
  <si>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</si>
  <si>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</si>
  <si>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</si>
  <si>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</si>
  <si>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</si>
  <si>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</si>
  <si>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</si>
  <si>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</si>
  <si>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</si>
  <si>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</si>
  <si>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</si>
  <si>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</si>
  <si>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</si>
  <si>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</si>
  <si>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</si>
  <si>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</si>
  <si>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</si>
  <si>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</si>
  <si>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</si>
  <si>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</si>
  <si>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</si>
  <si>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</si>
  <si>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</si>
  <si>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</si>
  <si>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</si>
  <si>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</si>
  <si>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</si>
  <si>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</si>
  <si>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</si>
  <si>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</si>
  <si>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</si>
  <si>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</si>
  <si>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</si>
  <si>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</si>
  <si>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</si>
  <si>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</si>
  <si>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</si>
  <si>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</si>
  <si>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</si>
  <si>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</si>
  <si>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</si>
  <si>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</si>
  <si>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</si>
  <si>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</si>
  <si>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</si>
  <si>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</si>
  <si>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</si>
  <si>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</si>
  <si>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</si>
  <si>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</si>
  <si>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</si>
  <si>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</si>
  <si>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</si>
  <si>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</si>
  <si>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</si>
  <si>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</si>
  <si>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</si>
  <si>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</si>
  <si>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</si>
  <si>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</si>
  <si>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</si>
  <si>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</si>
  <si>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</si>
  <si>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</si>
  <si>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</si>
  <si>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</si>
  <si>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</si>
  <si>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</si>
  <si>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</si>
  <si>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</si>
  <si>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</si>
  <si>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</si>
  <si>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</si>
  <si>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</si>
  <si>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</si>
  <si>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</si>
  <si>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</si>
  <si>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</si>
  <si>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</si>
  <si>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</si>
  <si>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</si>
  <si>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</si>
  <si>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</si>
  <si>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</si>
  <si>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</si>
  <si>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</si>
  <si>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</si>
  <si>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</si>
  <si>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</si>
  <si>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</si>
  <si>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</si>
  <si>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</si>
  <si>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</si>
  <si>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</si>
  <si>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</si>
  <si>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</si>
  <si>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</si>
  <si>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</si>
  <si>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</si>
  <si>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</si>
  <si>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</si>
  <si>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</si>
  <si>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</si>
  <si>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</si>
  <si>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</si>
  <si>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</si>
  <si>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</si>
  <si>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</si>
  <si>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</si>
  <si>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</si>
  <si>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</si>
  <si>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</si>
  <si>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</si>
  <si>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</si>
  <si>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</si>
  <si>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</si>
  <si>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</si>
  <si>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</si>
  <si>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</si>
  <si>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</si>
  <si>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</si>
  <si>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</si>
  <si>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</si>
  <si>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</si>
  <si>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</si>
  <si>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</si>
  <si>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</si>
  <si>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</si>
  <si>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</si>
  <si>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</si>
  <si>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</si>
  <si>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</si>
  <si>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</si>
  <si>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</si>
  <si>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</si>
  <si>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</si>
  <si>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</si>
  <si>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</si>
  <si>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</si>
  <si>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</si>
  <si>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</si>
  <si>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</si>
  <si>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</si>
  <si>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</si>
  <si>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</si>
  <si>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</si>
  <si>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</si>
  <si>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</si>
  <si>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</si>
  <si>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</si>
  <si>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</si>
  <si>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</si>
  <si>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</si>
  <si>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</si>
  <si>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</si>
  <si>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</si>
  <si>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</si>
  <si>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</si>
  <si>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</si>
  <si>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</si>
  <si>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</si>
  <si>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</si>
  <si>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</si>
  <si>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</si>
  <si>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</si>
  <si>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</si>
  <si>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</si>
  <si>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</si>
  <si>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</si>
  <si>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</si>
  <si>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</si>
  <si>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</si>
  <si>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</si>
  <si>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</si>
  <si>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</si>
  <si>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</si>
  <si>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</si>
  <si>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</si>
  <si>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</si>
  <si>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</si>
  <si>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</si>
  <si>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</si>
  <si>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</si>
  <si>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</si>
  <si>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</si>
  <si>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</si>
  <si>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</si>
  <si>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</si>
  <si>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</si>
  <si>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</si>
  <si>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</si>
  <si>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</si>
  <si>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</si>
  <si>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</si>
  <si>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</si>
  <si>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</si>
  <si>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</si>
  <si>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</si>
  <si>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</si>
  <si>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</si>
  <si>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</si>
  <si>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</si>
  <si>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</si>
  <si>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</si>
  <si>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</si>
  <si>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</si>
  <si>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</si>
  <si>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</si>
  <si>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</si>
  <si>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</si>
  <si>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</si>
  <si>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</si>
  <si>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</si>
  <si>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</si>
  <si>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</si>
  <si>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</si>
  <si>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</si>
  <si>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</si>
  <si>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</si>
  <si>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</si>
  <si>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</si>
  <si>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</si>
  <si>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</si>
  <si>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</si>
  <si>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</si>
  <si>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</si>
  <si>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</si>
  <si>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</si>
  <si>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</si>
  <si>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</si>
  <si>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</si>
  <si>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</si>
  <si>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</si>
  <si>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</si>
  <si>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</si>
  <si>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</si>
  <si>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</si>
  <si>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</si>
  <si>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</si>
  <si>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</si>
  <si>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</si>
  <si>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</si>
  <si>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</si>
  <si>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</si>
  <si>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</si>
  <si>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</si>
  <si>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</si>
  <si>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</si>
  <si>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</si>
  <si>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</si>
  <si>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</si>
  <si>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</si>
  <si>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</si>
  <si>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</si>
  <si>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</si>
  <si>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</si>
  <si>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</si>
  <si>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</si>
  <si>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</si>
  <si>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</si>
  <si>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</si>
  <si>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</si>
  <si>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</si>
  <si>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</si>
  <si>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</si>
  <si>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</si>
  <si>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</si>
  <si>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</si>
  <si>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</si>
  <si>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</si>
  <si>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</si>
  <si>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</si>
  <si>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</si>
  <si>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</si>
  <si>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</si>
  <si>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</si>
  <si>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</si>
  <si>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</si>
  <si>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</si>
  <si>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</si>
  <si>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</si>
  <si>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</si>
  <si>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</si>
  <si>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</si>
  <si>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</si>
  <si>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</si>
  <si>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</si>
  <si>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</si>
  <si>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</si>
  <si>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</si>
  <si>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</si>
  <si>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</si>
  <si>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</si>
  <si>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</si>
  <si>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</si>
  <si>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</si>
  <si>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</si>
  <si>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</si>
  <si>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</si>
  <si>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</si>
  <si>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</si>
  <si>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</si>
  <si>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</si>
  <si>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</si>
  <si>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</si>
  <si>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</si>
  <si>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</si>
  <si>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</si>
  <si>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</si>
  <si>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</si>
  <si>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</si>
  <si>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</si>
  <si>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</si>
  <si>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</si>
  <si>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</si>
  <si>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</si>
  <si>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</si>
  <si>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</si>
  <si>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</si>
  <si>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</si>
  <si>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</si>
  <si>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</si>
  <si>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</si>
  <si>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</si>
  <si>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</si>
  <si>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</si>
  <si>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</si>
  <si>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</si>
  <si>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</si>
  <si>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</si>
  <si>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</si>
  <si>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</si>
  <si>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</si>
  <si>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</si>
  <si>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</si>
  <si>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</si>
  <si>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</si>
  <si>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</si>
  <si>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</si>
  <si>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</si>
  <si>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</si>
  <si>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</si>
  <si>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</si>
  <si>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</si>
  <si>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</si>
  <si>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</si>
  <si>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</si>
  <si>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</si>
  <si>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</si>
  <si>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</si>
  <si>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</si>
  <si>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</si>
  <si>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</si>
  <si>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</si>
  <si>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</si>
  <si>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</si>
  <si>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</si>
  <si>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</si>
  <si>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</si>
  <si>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</si>
  <si>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</si>
  <si>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</si>
  <si>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</si>
  <si>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</si>
  <si>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</si>
  <si>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</si>
  <si>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</si>
  <si>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</si>
  <si>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</si>
  <si>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</si>
  <si>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</si>
  <si>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</si>
  <si>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</si>
  <si>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</si>
  <si>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</si>
  <si>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</si>
  <si>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</si>
  <si>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</si>
  <si>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</si>
  <si>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</si>
  <si>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</si>
  <si>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</si>
  <si>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</si>
  <si>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</si>
  <si>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</si>
  <si>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</si>
  <si>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</si>
  <si>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</si>
  <si>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</si>
  <si>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</si>
  <si>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</si>
  <si>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</si>
  <si>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</si>
  <si>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</si>
  <si>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</si>
  <si>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</si>
  <si>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</si>
  <si>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</si>
  <si>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</si>
  <si>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</si>
  <si>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</si>
  <si>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</si>
  <si>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</si>
  <si>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</si>
  <si>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</si>
  <si>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</si>
  <si>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</si>
  <si>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</si>
  <si>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</si>
  <si>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</si>
  <si>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</si>
  <si>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</si>
  <si>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</si>
  <si>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</si>
  <si>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</si>
  <si>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</si>
  <si>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</si>
  <si>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</si>
  <si>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</si>
  <si>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</si>
  <si>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</si>
  <si>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</si>
  <si>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</si>
  <si>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</si>
  <si>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</si>
  <si>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</si>
  <si>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</si>
  <si>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</si>
  <si>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</si>
  <si>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</si>
  <si>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</si>
  <si>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</si>
  <si>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</si>
  <si>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</si>
  <si>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</si>
  <si>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</si>
  <si>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</si>
  <si>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</si>
  <si>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</si>
  <si>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</si>
  <si>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</si>
  <si>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</si>
  <si>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</si>
  <si>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</si>
  <si>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</si>
  <si>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</si>
  <si>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</si>
  <si>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</si>
  <si>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</si>
  <si>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</si>
  <si>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</si>
  <si>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</si>
  <si>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</si>
  <si>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</si>
  <si>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</si>
  <si>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</si>
  <si>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</si>
  <si>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</si>
  <si>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</si>
  <si>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</si>
  <si>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</si>
  <si>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</si>
  <si>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</si>
  <si>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</si>
  <si>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</si>
  <si>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</si>
  <si>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</si>
  <si>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</si>
  <si>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</si>
  <si>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</si>
  <si>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</si>
  <si>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</si>
  <si>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</si>
  <si>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</si>
  <si>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</si>
  <si>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</si>
  <si>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</si>
  <si>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</si>
  <si>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</si>
  <si>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</si>
  <si>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</si>
  <si>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</si>
  <si>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</si>
  <si>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</si>
  <si>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</si>
  <si>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</si>
  <si>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</si>
  <si>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</si>
  <si>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</si>
  <si>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</si>
  <si>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</si>
  <si>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</si>
  <si>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</si>
  <si>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</si>
  <si>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</si>
  <si>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</si>
  <si>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</si>
  <si>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</si>
  <si>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</si>
  <si>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</si>
  <si>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</si>
  <si>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</si>
  <si>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</si>
  <si>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</si>
  <si>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</si>
  <si>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</si>
  <si>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</si>
  <si>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</si>
  <si>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</si>
  <si>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</si>
  <si>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</si>
  <si>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</si>
  <si>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</si>
  <si>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</si>
  <si>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</si>
  <si>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</si>
  <si>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</si>
  <si>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</si>
  <si>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</si>
  <si>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</si>
  <si>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</si>
  <si>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</si>
  <si>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</si>
  <si>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</si>
  <si>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</si>
  <si>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</si>
  <si>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</si>
  <si>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</si>
  <si>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</si>
  <si>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</si>
  <si>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</si>
  <si>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</si>
  <si>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</si>
  <si>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</si>
  <si>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</si>
  <si>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</si>
  <si>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</si>
  <si>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</si>
  <si>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</si>
  <si>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</si>
  <si>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</si>
  <si>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</si>
  <si>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</si>
  <si>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</si>
  <si>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</si>
  <si>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</si>
  <si>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</si>
  <si>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</si>
  <si>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</si>
  <si>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</si>
  <si>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</si>
  <si>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</si>
  <si>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</si>
  <si>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</si>
  <si>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</si>
  <si>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</si>
  <si>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</si>
  <si>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</si>
  <si>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</si>
  <si>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</si>
  <si>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</si>
  <si>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</si>
  <si>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</si>
  <si>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</si>
  <si>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</si>
  <si>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</si>
  <si>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</si>
  <si>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</si>
  <si>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</si>
  <si>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</si>
  <si>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</si>
  <si>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</si>
  <si>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</si>
  <si>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</si>
  <si>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</si>
  <si>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</si>
  <si>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</si>
  <si>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</si>
  <si>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</si>
  <si>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</si>
  <si>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</si>
  <si>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</si>
  <si>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</si>
  <si>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</si>
  <si>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</si>
  <si>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</si>
  <si>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</si>
  <si>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</si>
  <si>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</si>
  <si>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</si>
  <si>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</si>
  <si>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</si>
  <si>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</si>
  <si>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</si>
  <si>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</si>
  <si>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</si>
  <si>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</si>
  <si>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</si>
  <si>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</si>
  <si>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</si>
  <si>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</si>
  <si>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</si>
  <si>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</si>
  <si>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</si>
  <si>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</si>
  <si>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</si>
  <si>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</si>
  <si>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</si>
  <si>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</si>
  <si>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</si>
  <si>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</si>
  <si>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</si>
  <si>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</si>
  <si>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</si>
  <si>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</si>
  <si>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</si>
  <si>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</si>
  <si>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</si>
  <si>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</si>
  <si>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</si>
  <si>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</si>
  <si>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</si>
  <si>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</si>
  <si>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</si>
  <si>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</si>
  <si>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</si>
  <si>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</si>
  <si>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</si>
  <si>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</si>
  <si>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</si>
  <si>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</si>
  <si>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</si>
  <si>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</si>
  <si>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</si>
  <si>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</si>
  <si>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</si>
  <si>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</si>
  <si>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</si>
  <si>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</si>
  <si>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</si>
  <si>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</si>
  <si>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</si>
  <si>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</si>
  <si>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</si>
  <si>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</si>
  <si>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</si>
  <si>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</si>
  <si>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</si>
  <si>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</si>
  <si>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</si>
  <si>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</si>
  <si>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</si>
  <si>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</si>
  <si>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</si>
  <si>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</si>
  <si>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</si>
  <si>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</si>
  <si>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</si>
  <si>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</si>
  <si>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</si>
  <si>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</si>
  <si>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</si>
  <si>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</si>
  <si>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</si>
  <si>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</si>
  <si>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</si>
  <si>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</si>
  <si>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</si>
  <si>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</si>
  <si>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</si>
  <si>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</si>
  <si>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</si>
  <si>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</si>
  <si>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</si>
  <si>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</si>
  <si>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</si>
  <si>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</si>
  <si>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</si>
  <si>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</si>
  <si>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</si>
  <si>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</si>
  <si>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</si>
  <si>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</si>
  <si>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</si>
  <si>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</si>
  <si>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</si>
  <si>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</si>
  <si>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</si>
  <si>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</si>
  <si>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</si>
  <si>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</si>
  <si>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</si>
  <si>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</si>
  <si>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</si>
  <si>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</si>
  <si>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</si>
  <si>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</si>
  <si>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</si>
  <si>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</si>
  <si>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</si>
  <si>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</si>
  <si>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</si>
  <si>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</si>
  <si>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</si>
  <si>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</si>
  <si>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</si>
  <si>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</si>
  <si>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</si>
  <si>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</si>
  <si>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</si>
  <si>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</si>
  <si>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</si>
  <si>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</si>
  <si>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</si>
  <si>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</si>
  <si>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</si>
  <si>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</si>
  <si>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</si>
  <si>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</si>
  <si>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</si>
  <si>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</si>
  <si>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</si>
  <si>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</si>
  <si>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</si>
  <si>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</si>
  <si>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</si>
  <si>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</si>
  <si>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</si>
  <si>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</si>
  <si>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</si>
  <si>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</si>
  <si>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</si>
  <si>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</si>
  <si>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</si>
  <si>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</si>
  <si>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</si>
  <si>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</si>
  <si>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</si>
  <si>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</si>
  <si>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</si>
  <si>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</si>
  <si>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</si>
  <si>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</si>
  <si>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</si>
  <si>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</si>
  <si>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</si>
  <si>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</si>
  <si>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</si>
  <si>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</si>
  <si>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</si>
  <si>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</si>
  <si>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</si>
  <si>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</si>
  <si>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</si>
  <si>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</si>
  <si>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</si>
  <si>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</si>
  <si>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</si>
  <si>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</si>
  <si>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</si>
  <si>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</si>
  <si>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</si>
  <si>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</si>
  <si>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</si>
  <si>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</si>
  <si>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</si>
  <si>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</si>
  <si>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</si>
  <si>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</si>
  <si>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</si>
  <si>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</si>
  <si>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</si>
  <si>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</si>
  <si>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</si>
  <si>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</si>
  <si>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</si>
  <si>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</si>
  <si>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</si>
  <si>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</si>
  <si>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</si>
  <si>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</si>
  <si>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</si>
  <si>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</si>
  <si>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</si>
  <si>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</si>
  <si>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</si>
  <si>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</si>
  <si>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</si>
  <si>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</si>
  <si>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</si>
  <si>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</si>
  <si>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</si>
  <si>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</si>
  <si>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</si>
  <si>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</si>
  <si>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</si>
  <si>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</si>
  <si>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</si>
  <si>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</si>
  <si>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</si>
  <si>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</si>
  <si>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</si>
  <si>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</si>
  <si>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</si>
  <si>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</si>
  <si>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</si>
  <si>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</si>
  <si>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</si>
  <si>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</si>
  <si>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</si>
  <si>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</si>
  <si>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</si>
  <si>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</si>
  <si>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</si>
  <si>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</si>
  <si>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</si>
  <si>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</si>
  <si>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</si>
  <si>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</si>
  <si>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</si>
  <si>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</si>
  <si>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</si>
  <si>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</si>
  <si>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</si>
  <si>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</si>
  <si>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</si>
  <si>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</si>
  <si>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</si>
  <si>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</si>
  <si>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</si>
  <si>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</si>
  <si>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</si>
  <si>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</si>
  <si>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</si>
  <si>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</si>
  <si>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</si>
  <si>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</si>
  <si>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</si>
  <si>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</si>
  <si>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</si>
  <si>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</si>
  <si>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</si>
  <si>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</si>
  <si>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</si>
  <si>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</si>
  <si>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</si>
  <si>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</si>
  <si>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</si>
  <si>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</si>
  <si>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</si>
  <si>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</si>
  <si>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</si>
  <si>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</si>
  <si>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</si>
  <si>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</si>
  <si>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</si>
  <si>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</si>
  <si>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</si>
  <si>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</si>
  <si>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</si>
  <si>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</si>
  <si>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</si>
  <si>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</si>
  <si>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</si>
  <si>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</si>
  <si>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</si>
  <si>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</si>
  <si>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</si>
  <si>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</si>
  <si>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</si>
  <si>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</si>
  <si>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</si>
  <si>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</si>
  <si>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</si>
  <si>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</si>
  <si>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</si>
  <si>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</si>
  <si>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</si>
  <si>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</si>
  <si>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</si>
  <si>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</si>
  <si>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</si>
  <si>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</si>
  <si>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</si>
  <si>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</si>
  <si>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</si>
  <si>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</si>
  <si>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</si>
  <si>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</si>
  <si>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</si>
  <si>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</si>
  <si>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</si>
  <si>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</si>
  <si>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</si>
  <si>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</si>
  <si>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</si>
  <si>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</si>
  <si>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</si>
  <si>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</si>
  <si>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</si>
  <si>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</si>
  <si>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</si>
  <si>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</si>
  <si>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</si>
  <si>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</si>
  <si>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</si>
  <si>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</si>
  <si>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</si>
  <si>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</si>
  <si>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</si>
  <si>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</si>
  <si>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</si>
  <si>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</si>
  <si>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</si>
  <si>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</si>
  <si>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</si>
  <si>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</si>
  <si>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</si>
  <si>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</si>
  <si>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</si>
  <si>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</si>
  <si>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</si>
  <si>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</si>
  <si>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</si>
  <si>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</si>
  <si>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</si>
  <si>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</si>
  <si>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</si>
  <si>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</si>
  <si>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</si>
  <si>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</si>
  <si>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</si>
  <si>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</si>
  <si>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</si>
  <si>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</si>
  <si>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</si>
  <si>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</si>
  <si>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</si>
  <si>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</si>
  <si>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</si>
  <si>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</si>
  <si>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</si>
  <si>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</si>
  <si>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</si>
  <si>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</si>
  <si>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</si>
  <si>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</si>
  <si>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</si>
  <si>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</si>
  <si>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</si>
  <si>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</si>
  <si>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</si>
  <si>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</si>
  <si>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</si>
  <si>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</si>
  <si>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</si>
  <si>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</si>
  <si>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</si>
  <si>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</si>
  <si>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</si>
  <si>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</si>
  <si>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</si>
  <si>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</si>
  <si>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</si>
  <si>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</si>
  <si>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</si>
  <si>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</si>
  <si>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</si>
  <si>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</si>
  <si>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</si>
  <si>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</si>
  <si>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</si>
  <si>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</si>
  <si>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</si>
  <si>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</si>
  <si>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</si>
  <si>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</si>
  <si>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</si>
  <si>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</si>
  <si>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</si>
  <si>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</si>
  <si>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</si>
  <si>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</si>
  <si>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</si>
  <si>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</si>
  <si>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</si>
  <si>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</si>
  <si>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</si>
  <si>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</si>
  <si>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</si>
  <si>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</si>
  <si>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</si>
  <si>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</si>
  <si>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</si>
  <si>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</si>
  <si>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</si>
  <si>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</si>
  <si>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</si>
  <si>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</si>
  <si>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</si>
  <si>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</si>
  <si>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</si>
  <si>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</si>
  <si>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</si>
  <si>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</si>
  <si>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</si>
  <si>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</si>
  <si>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</si>
  <si>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</si>
  <si>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</si>
  <si>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</si>
  <si>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</si>
  <si>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</si>
  <si>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</si>
  <si>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</si>
  <si>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</si>
  <si>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</si>
  <si>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</si>
  <si>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</si>
  <si>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</si>
  <si>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</si>
  <si>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</si>
  <si>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</si>
  <si>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</si>
  <si>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</si>
  <si>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</si>
  <si>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</si>
  <si>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</si>
  <si>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</si>
  <si>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</si>
  <si>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</si>
  <si>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</si>
  <si>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</si>
  <si>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</si>
  <si>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</si>
  <si>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</si>
  <si>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</si>
  <si>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</si>
  <si>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</si>
  <si>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</si>
  <si>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</si>
  <si>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</si>
  <si>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</si>
  <si>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</si>
  <si>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</si>
  <si>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</si>
  <si>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</si>
  <si>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</si>
  <si>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</si>
  <si>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</si>
  <si>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</si>
  <si>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</si>
  <si>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</si>
  <si>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</si>
  <si>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</si>
  <si>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</si>
  <si>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</si>
  <si>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</si>
  <si>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</si>
  <si>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</si>
  <si>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</si>
  <si>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</si>
  <si>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</si>
  <si>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</si>
  <si>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</si>
  <si>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</si>
  <si>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</si>
  <si>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</si>
  <si>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</si>
  <si>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</si>
  <si>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</si>
  <si>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</si>
  <si>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</si>
  <si>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</si>
  <si>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</si>
  <si>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</si>
  <si>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</si>
  <si>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</si>
  <si>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</si>
  <si>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</si>
  <si>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</si>
  <si>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</si>
  <si>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</si>
  <si>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</si>
  <si>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</si>
  <si>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</si>
  <si>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</si>
  <si>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</si>
  <si>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</si>
  <si>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</si>
  <si>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</si>
  <si>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</si>
  <si>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</si>
  <si>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</si>
  <si>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</si>
  <si>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</si>
  <si>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</si>
  <si>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</si>
  <si>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</si>
  <si>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</si>
  <si>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</si>
  <si>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</si>
  <si>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</si>
  <si>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</si>
  <si>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</si>
  <si>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</si>
  <si>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</si>
  <si>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</si>
  <si>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</si>
  <si>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</si>
  <si>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</si>
  <si>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</si>
  <si>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</si>
  <si>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</si>
  <si>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</si>
  <si>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</si>
  <si>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</si>
  <si>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</si>
  <si>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</si>
  <si>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</si>
  <si>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</si>
  <si>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</si>
  <si>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</si>
  <si>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</si>
  <si>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</si>
  <si>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</si>
  <si>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</si>
  <si>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</si>
  <si>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</si>
  <si>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</si>
  <si>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</si>
  <si>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</si>
  <si>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</si>
  <si>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</si>
  <si>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</si>
  <si>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</si>
  <si>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</si>
  <si>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</si>
  <si>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</si>
  <si>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</si>
  <si>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</si>
  <si>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</si>
  <si>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</si>
  <si>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</si>
  <si>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</si>
  <si>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</si>
  <si>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</si>
  <si>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</si>
  <si>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</si>
  <si>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</si>
  <si>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</si>
  <si>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</si>
  <si>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</si>
  <si>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</si>
  <si>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</si>
  <si>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</si>
  <si>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</si>
  <si>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</si>
  <si>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</si>
  <si>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</si>
  <si>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</si>
  <si>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</si>
  <si>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</si>
  <si>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</si>
  <si>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</si>
  <si>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</si>
  <si>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</si>
  <si>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</si>
  <si>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</si>
  <si>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</si>
  <si>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</si>
  <si>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</si>
  <si>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</si>
  <si>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</si>
  <si>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</si>
  <si>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</si>
  <si>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</si>
  <si>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</si>
  <si>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</si>
  <si>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</si>
  <si>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</si>
  <si>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</si>
  <si>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</si>
  <si>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</si>
  <si>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</si>
  <si>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</si>
  <si>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</si>
  <si>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</si>
  <si>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</si>
  <si>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</si>
  <si>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</si>
  <si>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</si>
  <si>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</si>
  <si>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</si>
  <si>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</si>
  <si>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</si>
  <si>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</si>
  <si>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</si>
  <si>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</si>
  <si>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</si>
  <si>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</si>
  <si>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</si>
  <si>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</si>
  <si>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</si>
  <si>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</si>
  <si>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</si>
  <si>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</si>
  <si>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</si>
  <si>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</si>
  <si>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</si>
  <si>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</si>
  <si>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</si>
  <si>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</si>
  <si>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</si>
  <si>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</si>
  <si>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</si>
  <si>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</si>
  <si>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</si>
  <si>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</si>
  <si>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</si>
  <si>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</si>
  <si>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</si>
  <si>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</si>
  <si>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</si>
  <si>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</si>
  <si>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</si>
  <si>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</si>
  <si>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</si>
  <si>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</si>
  <si>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</si>
  <si>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</si>
  <si>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</si>
  <si>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</si>
  <si>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</si>
  <si>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</si>
  <si>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</si>
  <si>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</si>
  <si>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</si>
  <si>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</si>
  <si>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</si>
  <si>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</si>
  <si>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</si>
  <si>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</si>
  <si>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</si>
  <si>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</si>
  <si>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</si>
  <si>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</si>
  <si>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</si>
  <si>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</si>
  <si>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</si>
  <si>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</si>
  <si>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</si>
  <si>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</si>
  <si>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</si>
  <si>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</si>
  <si>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</si>
  <si>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</si>
  <si>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</si>
  <si>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</si>
  <si>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</si>
  <si>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</si>
  <si>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</si>
  <si>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</si>
  <si>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</si>
  <si>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</si>
  <si>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</si>
  <si>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</si>
  <si>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</si>
  <si>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</si>
  <si>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</si>
  <si>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</si>
  <si>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</si>
  <si>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</si>
  <si>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</si>
  <si>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</si>
  <si>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</si>
  <si>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</si>
  <si>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</si>
  <si>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</si>
  <si>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</si>
  <si>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</si>
  <si>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</si>
  <si>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</si>
  <si>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</si>
  <si>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</si>
  <si>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</si>
  <si>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</si>
  <si>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</si>
  <si>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</si>
  <si>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</si>
  <si>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</si>
  <si>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</si>
  <si>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</si>
  <si>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</si>
  <si>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</si>
  <si>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</si>
  <si>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</si>
  <si>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</si>
  <si>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</si>
  <si>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</si>
  <si>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</si>
  <si>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</si>
  <si>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</si>
  <si>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</si>
  <si>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</si>
  <si>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</si>
  <si>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</si>
  <si>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</si>
  <si>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</si>
  <si>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</si>
  <si>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</si>
  <si>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</si>
  <si>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</si>
  <si>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</si>
  <si>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</si>
  <si>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</si>
  <si>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</si>
  <si>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</si>
  <si>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</si>
  <si>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</si>
  <si>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</si>
  <si>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</si>
  <si>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</si>
  <si>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</si>
  <si>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</si>
  <si>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</si>
  <si>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</si>
  <si>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</si>
  <si>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</si>
  <si>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</si>
  <si>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</si>
  <si>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</si>
  <si>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</si>
  <si>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</si>
  <si>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</si>
  <si>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</si>
  <si>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</si>
  <si>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</si>
  <si>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</si>
  <si>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</si>
  <si>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</si>
  <si>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</si>
  <si>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</si>
  <si>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</si>
  <si>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</si>
  <si>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</si>
  <si>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</si>
  <si>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</si>
  <si>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</si>
  <si>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</si>
  <si>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</si>
  <si>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</si>
  <si>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</si>
  <si>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</si>
  <si>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</si>
  <si>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</si>
  <si>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</si>
  <si>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</si>
  <si>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</si>
  <si>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</si>
  <si>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</si>
  <si>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</si>
  <si>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</si>
  <si>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</si>
  <si>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</si>
  <si>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</si>
  <si>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</si>
  <si>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</si>
  <si>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</si>
  <si>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</si>
  <si>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</si>
  <si>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</si>
  <si>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</si>
  <si>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</si>
  <si>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</si>
  <si>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</si>
  <si>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</si>
  <si>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</si>
  <si>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</si>
  <si>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</si>
  <si>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</si>
  <si>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</si>
  <si>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</si>
  <si>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</si>
  <si>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</si>
  <si>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</si>
  <si>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</si>
  <si>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</si>
  <si>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</si>
  <si>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</si>
  <si>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</si>
  <si>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</si>
  <si>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</si>
  <si>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</si>
  <si>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</si>
  <si>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</si>
  <si>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</si>
  <si>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</si>
  <si>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</si>
  <si>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</si>
  <si>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</si>
  <si>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</si>
  <si>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</si>
  <si>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</si>
  <si>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</si>
  <si>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</si>
  <si>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</si>
  <si>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</si>
  <si>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</si>
  <si>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</si>
  <si>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</si>
  <si>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</si>
  <si>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</si>
  <si>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</si>
  <si>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</si>
  <si>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</si>
  <si>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</si>
  <si>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</si>
  <si>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</si>
  <si>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</si>
  <si>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</si>
  <si>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</si>
  <si>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</si>
  <si>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</si>
  <si>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</si>
  <si>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</si>
  <si>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</si>
  <si>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</si>
  <si>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</si>
  <si>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</si>
  <si>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</si>
  <si>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</si>
  <si>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</si>
  <si>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</si>
  <si>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</si>
  <si>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</si>
  <si>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</si>
  <si>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</si>
  <si>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</si>
  <si>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</si>
  <si>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</si>
  <si>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</si>
  <si>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</si>
  <si>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</si>
  <si>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</si>
  <si>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</si>
  <si>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</si>
  <si>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</si>
  <si>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</si>
  <si>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</si>
  <si>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</si>
  <si>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</si>
  <si>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</si>
  <si>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</si>
  <si>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</si>
  <si>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</si>
  <si>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</si>
  <si>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</si>
  <si>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</si>
  <si>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</si>
  <si>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</si>
  <si>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</si>
  <si>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</si>
  <si>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</si>
  <si>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</si>
  <si>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</si>
  <si>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</si>
  <si>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</si>
  <si>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</si>
  <si>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</si>
  <si>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</si>
  <si>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</si>
  <si>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</si>
  <si>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</si>
  <si>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</si>
  <si>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</si>
  <si>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</si>
  <si>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</si>
  <si>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</si>
  <si>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</si>
  <si>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</si>
  <si>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</si>
  <si>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</si>
  <si>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</si>
  <si>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</si>
  <si>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</si>
  <si>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</si>
  <si>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</si>
  <si>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</si>
  <si>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</si>
  <si>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</si>
  <si>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</si>
  <si>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</si>
  <si>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</si>
  <si>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</si>
  <si>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</si>
  <si>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</si>
  <si>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</si>
  <si>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</si>
  <si>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</si>
  <si>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</si>
  <si>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</si>
  <si>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</si>
  <si>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</si>
  <si>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</si>
  <si>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</si>
  <si>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</si>
  <si>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</si>
  <si>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</si>
  <si>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</si>
  <si>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</si>
  <si>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</si>
  <si>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</si>
  <si>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</si>
  <si>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</si>
  <si>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</si>
  <si>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</si>
  <si>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</si>
  <si>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</si>
  <si>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</si>
  <si>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</si>
  <si>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</si>
  <si>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</si>
  <si>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</si>
  <si>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</si>
  <si>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</si>
  <si>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</si>
  <si>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</si>
  <si>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</si>
  <si>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</si>
  <si>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</si>
  <si>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</si>
  <si>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</si>
  <si>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</si>
  <si>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</si>
  <si>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</si>
  <si>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</si>
  <si>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</si>
  <si>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</si>
  <si>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</si>
  <si>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</si>
  <si>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</si>
  <si>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</si>
  <si>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</si>
  <si>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</si>
  <si>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</si>
  <si>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</si>
  <si>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</si>
  <si>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</si>
  <si>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</si>
  <si>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</si>
  <si>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</si>
  <si>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</si>
  <si>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</si>
  <si>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</si>
  <si>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</si>
  <si>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</si>
  <si>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</si>
  <si>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</si>
  <si>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</si>
  <si>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</si>
  <si>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</si>
  <si>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</si>
  <si>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</si>
  <si>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</si>
  <si>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</si>
  <si>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</si>
  <si>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</si>
  <si>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</si>
  <si>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</si>
  <si>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</si>
  <si>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</si>
  <si>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</si>
  <si>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</si>
  <si>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</si>
  <si>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</si>
  <si>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</si>
  <si>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</si>
  <si>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</si>
  <si>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</si>
  <si>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</si>
  <si>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</si>
  <si>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</si>
  <si>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</si>
  <si>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</si>
  <si>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</si>
  <si>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</si>
  <si>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</si>
  <si>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</si>
  <si>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</si>
  <si>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</si>
  <si>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</si>
  <si>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</si>
  <si>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</si>
  <si>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</si>
  <si>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</si>
  <si>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</si>
  <si>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</si>
  <si>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</si>
  <si>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</si>
  <si>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</si>
  <si>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</si>
  <si>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</si>
  <si>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</si>
  <si>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</si>
  <si>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</si>
  <si>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</si>
  <si>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</si>
  <si>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</si>
  <si>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</si>
  <si>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</si>
  <si>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</si>
  <si>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</si>
  <si>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</si>
  <si>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</si>
  <si>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</si>
  <si>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</si>
  <si>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</si>
  <si>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</si>
  <si>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</si>
  <si>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</si>
  <si>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</si>
  <si>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</si>
  <si>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</si>
  <si>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</si>
  <si>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</si>
  <si>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</si>
  <si>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</si>
  <si>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</si>
  <si>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</si>
  <si>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</si>
  <si>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</si>
  <si>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</si>
  <si>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</si>
  <si>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</si>
  <si>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</si>
  <si>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</si>
  <si>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</si>
  <si>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</si>
  <si>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</si>
  <si>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</si>
  <si>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</si>
  <si>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</si>
  <si>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</si>
  <si>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</si>
  <si>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</si>
  <si>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</si>
  <si>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</si>
  <si>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</si>
  <si>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</si>
  <si>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</si>
  <si>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</si>
  <si>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</si>
  <si>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</si>
  <si>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</si>
  <si>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</si>
  <si>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</si>
  <si>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</si>
  <si>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</si>
  <si>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</si>
  <si>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</si>
  <si>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</si>
  <si>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</si>
  <si>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</si>
  <si>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</si>
  <si>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</si>
  <si>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</si>
  <si>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</si>
  <si>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</si>
  <si>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</si>
  <si>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</si>
  <si>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</si>
  <si>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</si>
  <si>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</si>
  <si>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</si>
  <si>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</si>
  <si>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</si>
  <si>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</si>
  <si>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</si>
  <si>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</si>
  <si>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</si>
  <si>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</si>
  <si>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</si>
  <si>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</si>
  <si>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</si>
  <si>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</si>
  <si>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</si>
  <si>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</si>
  <si>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</si>
  <si>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</si>
  <si>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</si>
  <si>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</si>
  <si>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</si>
  <si>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</si>
  <si>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</si>
  <si>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</si>
  <si>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</si>
  <si>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</si>
  <si>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</si>
  <si>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</si>
  <si>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</si>
  <si>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</si>
  <si>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</si>
  <si>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</si>
  <si>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</si>
  <si>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</si>
  <si>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</si>
  <si>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</si>
  <si>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</si>
  <si>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</si>
  <si>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</si>
  <si>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</si>
  <si>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</si>
  <si>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</si>
  <si>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</si>
  <si>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</si>
  <si>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</si>
  <si>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</si>
  <si>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</si>
  <si>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</si>
  <si>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</si>
  <si>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</si>
  <si>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</si>
  <si>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</si>
  <si>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</si>
  <si>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</si>
  <si>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</si>
  <si>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</si>
  <si>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</si>
  <si>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</si>
  <si>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</si>
  <si>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</si>
  <si>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</si>
  <si>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</si>
  <si>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</si>
  <si>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</si>
  <si>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</si>
  <si>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</si>
  <si>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</si>
  <si>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</si>
  <si>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</si>
  <si>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</si>
  <si>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</si>
  <si>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</si>
  <si>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</si>
  <si>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</si>
  <si>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</si>
  <si>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</si>
  <si>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</si>
  <si>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</si>
  <si>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</si>
  <si>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</si>
  <si>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</si>
  <si>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</si>
  <si>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</si>
  <si>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</si>
  <si>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</si>
  <si>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</si>
  <si>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</si>
  <si>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</si>
  <si>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</si>
  <si>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</si>
  <si>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</si>
  <si>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</si>
  <si>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</si>
  <si>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</si>
  <si>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</si>
  <si>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</si>
  <si>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</si>
  <si>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</si>
  <si>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</si>
  <si>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</si>
  <si>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</si>
  <si>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</si>
  <si>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</si>
  <si>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</si>
  <si>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</si>
  <si>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</si>
  <si>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</si>
  <si>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</si>
  <si>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</si>
  <si>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</si>
  <si>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</si>
  <si>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</si>
  <si>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</si>
  <si>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</si>
  <si>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</si>
  <si>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</si>
  <si>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</si>
  <si>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</si>
  <si>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</si>
  <si>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</si>
  <si>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</si>
  <si>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</si>
  <si>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</si>
  <si>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</si>
  <si>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</si>
  <si>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</si>
  <si>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</si>
  <si>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</si>
  <si>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</si>
  <si>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</si>
  <si>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</si>
  <si>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</si>
  <si>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</si>
  <si>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</si>
  <si>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</si>
  <si>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</si>
  <si>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</si>
  <si>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</si>
  <si>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</si>
  <si>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</si>
  <si>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</si>
  <si>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</si>
  <si>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</si>
  <si>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</si>
  <si>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</si>
  <si>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</si>
  <si>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</si>
  <si>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</si>
  <si>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</si>
  <si>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</si>
  <si>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</si>
  <si>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</si>
  <si>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</si>
  <si>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</si>
  <si>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</si>
  <si>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</si>
  <si>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</si>
  <si>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</si>
  <si>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</si>
  <si>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</si>
  <si>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</si>
  <si>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</si>
  <si>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</si>
  <si>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</si>
  <si>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</si>
  <si>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</si>
  <si>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</si>
  <si>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</si>
  <si>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</si>
  <si>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</si>
  <si>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</si>
  <si>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</si>
  <si>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</si>
  <si>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</si>
  <si>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</si>
  <si>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</si>
  <si>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</si>
  <si>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</si>
  <si>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</si>
  <si>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</si>
  <si>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</si>
  <si>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</si>
  <si>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</si>
  <si>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</si>
  <si>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</si>
  <si>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</si>
  <si>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</si>
  <si>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</si>
  <si>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</si>
  <si>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</si>
  <si>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</si>
  <si>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</si>
  <si>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</si>
  <si>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</si>
  <si>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</si>
  <si>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</si>
  <si>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</si>
  <si>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</si>
  <si>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</si>
  <si>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</si>
  <si>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</si>
  <si>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</si>
  <si>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</si>
  <si>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</si>
  <si>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</si>
  <si>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</si>
  <si>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</si>
  <si>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</si>
  <si>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</si>
  <si>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</si>
  <si>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</si>
  <si>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</si>
  <si>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</si>
  <si>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</si>
  <si>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</si>
  <si>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</si>
  <si>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</si>
  <si>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</si>
  <si>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</si>
  <si>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</si>
  <si>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</si>
  <si>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</si>
  <si>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</si>
  <si>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</si>
  <si>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</si>
  <si>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</si>
  <si>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</si>
  <si>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</si>
  <si>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</si>
  <si>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</si>
  <si>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</si>
  <si>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</si>
  <si>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</si>
  <si>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</si>
  <si>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</si>
  <si>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</si>
  <si>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</si>
  <si>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</si>
  <si>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</si>
  <si>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</si>
  <si>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</si>
  <si>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</si>
  <si>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</si>
  <si>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</si>
  <si>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</si>
  <si>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</si>
  <si>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</si>
  <si>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</si>
  <si>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</si>
  <si>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</si>
  <si>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</si>
  <si>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</si>
  <si>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</si>
  <si>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</si>
  <si>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</si>
  <si>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</si>
  <si>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</si>
  <si>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</si>
  <si>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</si>
  <si>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</si>
  <si>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</si>
  <si>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</si>
  <si>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</si>
  <si>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</si>
  <si>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</si>
  <si>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</si>
  <si>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</si>
  <si>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</si>
  <si>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</si>
  <si>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</si>
  <si>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</si>
  <si>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</si>
  <si>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</si>
  <si>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</si>
  <si>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</si>
  <si>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</si>
  <si>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</si>
  <si>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</si>
  <si>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</si>
  <si>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</si>
  <si>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</si>
  <si>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</si>
  <si>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</si>
  <si>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</si>
  <si>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</si>
  <si>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</si>
  <si>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</si>
  <si>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</si>
  <si>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</si>
  <si>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</si>
  <si>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</si>
  <si>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</si>
  <si>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</si>
  <si>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</si>
  <si>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</si>
  <si>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</si>
  <si>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</si>
  <si>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</si>
  <si>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</si>
  <si>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</si>
  <si>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</si>
  <si>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</si>
  <si>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</si>
  <si>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</si>
  <si>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</si>
  <si>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</si>
  <si>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</si>
  <si>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</si>
  <si>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</si>
  <si>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</si>
  <si>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</si>
  <si>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</si>
  <si>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</si>
  <si>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</si>
  <si>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</si>
  <si>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</si>
  <si>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</si>
  <si>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</si>
  <si>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</si>
  <si>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</si>
  <si>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</si>
  <si>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</si>
  <si>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</si>
  <si>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</si>
  <si>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</si>
  <si>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</si>
  <si>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</si>
  <si>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</si>
  <si>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</si>
  <si>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</si>
  <si>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</si>
  <si>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</si>
  <si>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</si>
  <si>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</si>
  <si>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</si>
  <si>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</si>
  <si>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</si>
  <si>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</si>
  <si>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</si>
  <si>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</si>
  <si>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</si>
  <si>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</si>
  <si>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</si>
  <si>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</si>
  <si>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</si>
  <si>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</si>
  <si>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</si>
  <si>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</si>
  <si>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</si>
  <si>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</si>
  <si>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</si>
  <si>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</si>
  <si>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</si>
  <si>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</si>
  <si>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</si>
  <si>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</si>
  <si>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</si>
  <si>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</si>
  <si>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</si>
  <si>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</si>
  <si>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</si>
  <si>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</si>
  <si>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</si>
  <si>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</si>
  <si>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</si>
  <si>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</si>
  <si>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</si>
  <si>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</si>
  <si>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</si>
  <si>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</si>
  <si>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</si>
  <si>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</si>
  <si>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</si>
  <si>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</si>
  <si>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</si>
  <si>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</si>
  <si>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</si>
  <si>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</si>
  <si>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</si>
  <si>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</si>
  <si>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</si>
  <si>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</si>
  <si>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</si>
  <si>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</si>
  <si>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</si>
  <si>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</si>
  <si>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</si>
  <si>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</si>
  <si>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</si>
  <si>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</si>
  <si>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</si>
  <si>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</si>
  <si>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</si>
  <si>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</si>
  <si>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</si>
  <si>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</si>
  <si>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</si>
  <si>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</si>
  <si>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</si>
  <si>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</si>
  <si>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</si>
  <si>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</si>
  <si>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</si>
  <si>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</si>
  <si>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</si>
  <si>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</si>
  <si>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</si>
  <si>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</si>
  <si>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</si>
  <si>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</si>
  <si>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</si>
  <si>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</si>
  <si>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</si>
  <si>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</si>
  <si>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</si>
  <si>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</si>
  <si>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</si>
  <si>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</si>
  <si>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</si>
  <si>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</si>
  <si>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</si>
  <si>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</si>
  <si>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</si>
  <si>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</si>
  <si>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</si>
  <si>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</si>
  <si>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</si>
  <si>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</si>
  <si>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</si>
  <si>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</si>
  <si>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</si>
  <si>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</si>
  <si>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</si>
  <si>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</si>
  <si>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</si>
  <si>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</si>
  <si>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</si>
  <si>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</si>
  <si>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</si>
  <si>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</si>
  <si>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</si>
  <si>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</si>
  <si>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</si>
  <si>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</si>
  <si>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</si>
  <si>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</si>
  <si>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</si>
  <si>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</si>
  <si>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</si>
  <si>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</si>
  <si>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</si>
  <si>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</si>
  <si>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</si>
  <si>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</si>
  <si>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</si>
  <si>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</si>
  <si>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</si>
  <si>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</si>
  <si>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</si>
  <si>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</si>
  <si>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</si>
  <si>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</si>
  <si>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</si>
  <si>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</si>
  <si>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</si>
  <si>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</si>
  <si>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</si>
  <si>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</si>
  <si>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</si>
  <si>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</si>
  <si>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</si>
  <si>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</si>
  <si>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</si>
  <si>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</si>
  <si>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</si>
  <si>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</si>
  <si>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</si>
  <si>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</si>
  <si>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</si>
  <si>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</si>
  <si>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</si>
  <si>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</si>
  <si>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</si>
  <si>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</si>
  <si>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</si>
  <si>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</si>
  <si>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</si>
  <si>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</si>
  <si>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</si>
  <si>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</si>
  <si>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</si>
  <si>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</si>
  <si>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</si>
  <si>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</si>
  <si>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</si>
  <si>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</si>
  <si>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</si>
  <si>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</si>
  <si>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</si>
  <si>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</si>
  <si>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</si>
  <si>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</si>
  <si>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</si>
  <si>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</si>
  <si>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</si>
  <si>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</si>
  <si>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</si>
  <si>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</si>
  <si>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</si>
  <si>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</si>
  <si>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</si>
  <si>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</si>
  <si>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</si>
  <si>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</si>
  <si>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</si>
  <si>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</si>
  <si>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</si>
  <si>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</si>
  <si>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</si>
  <si>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</si>
  <si>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</si>
  <si>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</si>
  <si>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</si>
  <si>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</si>
  <si>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</si>
  <si>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</si>
  <si>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</si>
  <si>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</si>
  <si>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</si>
  <si>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</si>
  <si>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</si>
  <si>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</si>
  <si>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</si>
  <si>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</si>
  <si>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</si>
  <si>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</si>
  <si>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</si>
  <si>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</si>
  <si>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</si>
  <si>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</si>
  <si>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</si>
  <si>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</si>
  <si>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</si>
  <si>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</si>
  <si>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</si>
  <si>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</si>
  <si>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</si>
  <si>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</si>
  <si>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</si>
  <si>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</si>
  <si>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</si>
  <si>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</si>
  <si>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</si>
  <si>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</si>
  <si>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</si>
  <si>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</si>
  <si>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</si>
  <si>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</si>
  <si>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</si>
  <si>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</si>
  <si>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</si>
  <si>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</si>
  <si>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</si>
  <si>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</si>
  <si>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</si>
  <si>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</si>
  <si>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</si>
  <si>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</si>
  <si>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</si>
  <si>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</si>
  <si>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</si>
  <si>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</si>
  <si>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</si>
  <si>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</si>
  <si>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</si>
  <si>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</si>
  <si>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</si>
  <si>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</si>
  <si>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</si>
  <si>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</si>
  <si>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</si>
  <si>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</si>
  <si>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</si>
  <si>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</si>
  <si>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</si>
  <si>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</si>
  <si>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</si>
  <si>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</si>
  <si>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</si>
  <si>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</si>
  <si>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</si>
  <si>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</si>
  <si>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</si>
  <si>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</si>
  <si>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</si>
  <si>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</si>
  <si>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</si>
  <si>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</si>
  <si>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</si>
  <si>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</si>
  <si>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</si>
  <si>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</si>
  <si>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</si>
  <si>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</si>
  <si>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</si>
  <si>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</si>
  <si>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</si>
  <si>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</si>
  <si>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</si>
  <si>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</si>
  <si>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</si>
  <si>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</si>
  <si>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</si>
  <si>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</si>
  <si>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</si>
  <si>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</si>
  <si>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</si>
  <si>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</si>
  <si>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</si>
  <si>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</si>
  <si>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</si>
  <si>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</si>
  <si>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</si>
  <si>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</si>
  <si>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</si>
  <si>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</si>
  <si>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</si>
  <si>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</si>
  <si>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</si>
  <si>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</si>
  <si>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</si>
  <si>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</si>
  <si>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</si>
  <si>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</si>
  <si>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</si>
  <si>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</si>
  <si>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</si>
  <si>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</si>
  <si>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</si>
  <si>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</si>
  <si>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</si>
  <si>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</si>
  <si>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</si>
  <si>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</si>
  <si>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</si>
  <si>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</si>
  <si>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</si>
  <si>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</si>
  <si>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</si>
  <si>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</si>
  <si>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</si>
  <si>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</si>
  <si>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</si>
  <si>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</si>
  <si>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</si>
  <si>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</si>
  <si>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</si>
  <si>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</si>
  <si>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</si>
  <si>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</si>
  <si>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</si>
  <si>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</si>
  <si>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</si>
  <si>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</si>
  <si>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</si>
  <si>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</si>
  <si>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</si>
  <si>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</si>
  <si>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</si>
  <si>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</si>
  <si>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</si>
  <si>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</si>
  <si>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</si>
  <si>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</si>
  <si>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</si>
  <si>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</si>
  <si>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</si>
  <si>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</si>
  <si>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</si>
  <si>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</si>
  <si>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</si>
  <si>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</si>
  <si>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</si>
  <si>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</si>
  <si>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</si>
  <si>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</si>
  <si>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</si>
  <si>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</si>
  <si>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</si>
  <si>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</si>
  <si>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</si>
  <si>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</si>
  <si>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</si>
  <si>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</si>
  <si>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</si>
  <si>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</si>
  <si>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</si>
  <si>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</si>
  <si>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</si>
  <si>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</si>
  <si>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</si>
  <si>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</si>
  <si>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</si>
  <si>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</si>
  <si>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</si>
  <si>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</si>
  <si>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</si>
  <si>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</si>
  <si>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</si>
  <si>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</si>
  <si>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</si>
  <si>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</si>
  <si>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</si>
  <si>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</si>
  <si>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</si>
  <si>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</si>
  <si>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</si>
  <si>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</si>
  <si>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</si>
  <si>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</si>
  <si>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</si>
  <si>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</si>
  <si>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</si>
  <si>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</si>
  <si>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</si>
  <si>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</si>
  <si>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</si>
  <si>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</si>
  <si>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</si>
  <si>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</si>
  <si>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</si>
  <si>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</si>
  <si>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</si>
  <si>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</si>
  <si>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</si>
  <si>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</si>
  <si>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</si>
  <si>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</si>
  <si>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</si>
  <si>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</si>
  <si>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</si>
  <si>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</si>
  <si>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</si>
  <si>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</si>
  <si>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</si>
  <si>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</si>
  <si>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</si>
  <si>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</si>
  <si>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</si>
  <si>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</si>
  <si>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</si>
  <si>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</si>
  <si>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</si>
  <si>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</si>
  <si>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</si>
  <si>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</si>
  <si>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</si>
  <si>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</si>
  <si>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</si>
  <si>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</si>
  <si>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</si>
  <si>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</si>
  <si>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</si>
  <si>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</si>
  <si>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</si>
  <si>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</si>
  <si>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</si>
  <si>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</si>
  <si>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</si>
  <si>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</si>
  <si>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</si>
  <si>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</si>
  <si>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</si>
  <si>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</si>
  <si>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</si>
  <si>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</si>
  <si>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</si>
  <si>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</si>
  <si>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</si>
  <si>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</si>
  <si>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</si>
  <si>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</si>
  <si>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</si>
  <si>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</si>
  <si>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</si>
  <si>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</si>
  <si>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</si>
  <si>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</si>
  <si>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</si>
  <si>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</si>
  <si>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</si>
  <si>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</si>
  <si>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</si>
  <si>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</si>
  <si>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</si>
  <si>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</si>
  <si>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</si>
  <si>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</si>
  <si>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</si>
  <si>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</si>
  <si>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</si>
  <si>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</si>
  <si>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</si>
  <si>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</si>
  <si>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</si>
  <si>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</si>
  <si>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</si>
  <si>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</si>
  <si>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</si>
  <si>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</si>
  <si>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</si>
  <si>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</si>
  <si>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</si>
  <si>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</si>
  <si>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</si>
  <si>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</si>
  <si>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</si>
  <si>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</si>
  <si>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</si>
  <si>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</si>
  <si>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</si>
  <si>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</si>
  <si>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</si>
  <si>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</si>
  <si>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</si>
  <si>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</si>
  <si>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</si>
  <si>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</si>
  <si>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</si>
  <si>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</si>
  <si>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</si>
  <si>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</si>
  <si>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</si>
  <si>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</si>
  <si>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</si>
  <si>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</si>
  <si>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</si>
  <si>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</si>
  <si>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</si>
  <si>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</si>
  <si>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</si>
  <si>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</si>
  <si>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</si>
  <si>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</si>
  <si>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</si>
  <si>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</si>
  <si>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</si>
  <si>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</si>
  <si>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</si>
  <si>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</si>
  <si>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</si>
  <si>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</si>
  <si>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</si>
  <si>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</si>
  <si>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</si>
  <si>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</si>
  <si>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</si>
  <si>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</si>
  <si>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</si>
  <si>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</si>
  <si>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</si>
  <si>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</si>
  <si>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</si>
  <si>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</si>
  <si>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</si>
  <si>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</si>
  <si>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</si>
  <si>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</si>
  <si>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</si>
  <si>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</si>
  <si>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</si>
  <si>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</si>
  <si>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</si>
  <si>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</si>
  <si>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</si>
  <si>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</si>
  <si>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</si>
  <si>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</si>
  <si>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</si>
  <si>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</si>
  <si>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</si>
  <si>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</si>
  <si>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</si>
  <si>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</si>
  <si>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</si>
  <si>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</si>
  <si>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</si>
  <si>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</si>
  <si>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</si>
  <si>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</si>
  <si>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</si>
  <si>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</si>
  <si>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</si>
  <si>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</si>
  <si>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</si>
  <si>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</si>
  <si>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</si>
  <si>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</si>
  <si>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</si>
  <si>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</si>
  <si>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</si>
  <si>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</si>
  <si>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</si>
  <si>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</si>
  <si>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</si>
  <si>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</si>
  <si>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</si>
  <si>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</si>
  <si>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</si>
  <si>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</si>
  <si>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</si>
  <si>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</si>
  <si>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</si>
  <si>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</si>
  <si>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</si>
  <si>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</si>
  <si>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</si>
  <si>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</si>
  <si>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</si>
  <si>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</si>
  <si>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</si>
  <si>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</si>
  <si>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</si>
  <si>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</si>
  <si>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</si>
  <si>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</si>
  <si>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</si>
  <si>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</si>
  <si>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</si>
  <si>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</si>
  <si>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</si>
  <si>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</si>
  <si>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</si>
  <si>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</si>
  <si>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</si>
  <si>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</si>
  <si>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</si>
  <si>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</si>
  <si>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</si>
  <si>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</si>
  <si>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</si>
  <si>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</si>
  <si>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</si>
  <si>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</si>
  <si>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</si>
  <si>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</si>
  <si>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</si>
  <si>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</si>
  <si>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</si>
  <si>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</si>
  <si>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</si>
  <si>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</si>
  <si>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</si>
  <si>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</si>
  <si>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</si>
  <si>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</si>
  <si>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</si>
  <si>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</si>
  <si>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</si>
  <si>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</si>
  <si>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</si>
  <si>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</si>
  <si>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</si>
  <si>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</si>
  <si>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</si>
  <si>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</si>
  <si>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</si>
  <si>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</si>
  <si>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</si>
  <si>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</si>
  <si>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</si>
  <si>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</si>
  <si>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</si>
  <si>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</si>
  <si>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</si>
  <si>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</si>
  <si>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</si>
  <si>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</si>
  <si>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</si>
  <si>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</si>
  <si>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</si>
  <si>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</si>
  <si>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</si>
  <si>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</si>
  <si>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</si>
  <si>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</si>
  <si>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</si>
  <si>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</si>
  <si>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</si>
  <si>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</si>
  <si>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</si>
  <si>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</si>
  <si>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</si>
  <si>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</si>
  <si>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</si>
  <si>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</si>
  <si>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</si>
  <si>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</si>
  <si>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</si>
  <si>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</si>
  <si>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</si>
  <si>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</si>
  <si>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</si>
  <si>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</si>
  <si>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</si>
  <si>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</si>
  <si>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</si>
  <si>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</si>
  <si>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</si>
  <si>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</si>
  <si>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</si>
  <si>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</si>
  <si>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</si>
  <si>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</si>
  <si>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</si>
  <si>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</si>
  <si>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</si>
  <si>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</si>
  <si>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</si>
  <si>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</si>
  <si>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</si>
  <si>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</si>
  <si>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</si>
  <si>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</si>
  <si>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</si>
  <si>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</si>
  <si>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</si>
  <si>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</si>
  <si>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</si>
  <si>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</si>
  <si>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</si>
  <si>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</si>
  <si>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</si>
  <si>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</si>
  <si>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</si>
  <si>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</si>
  <si>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</si>
  <si>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</si>
  <si>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</si>
  <si>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</si>
  <si>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</si>
  <si>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</si>
  <si>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</si>
  <si>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</si>
  <si>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</si>
  <si>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</si>
  <si>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</si>
  <si>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</si>
  <si>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</si>
  <si>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</si>
  <si>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</si>
  <si>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</si>
  <si>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</si>
  <si>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</si>
  <si>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</si>
  <si>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</si>
  <si>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</si>
  <si>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</si>
  <si>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</si>
  <si>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</si>
  <si>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</si>
  <si>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</si>
  <si>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</si>
  <si>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</si>
  <si>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</si>
  <si>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</si>
  <si>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</si>
  <si>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</si>
  <si>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</si>
  <si>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</si>
  <si>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</si>
  <si>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</si>
  <si>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</si>
  <si>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</si>
  <si>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</si>
  <si>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</si>
  <si>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</si>
  <si>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</si>
  <si>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</si>
  <si>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</si>
  <si>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</si>
  <si>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</si>
  <si>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</si>
  <si>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</si>
  <si>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</si>
  <si>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</si>
  <si>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</si>
  <si>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</si>
  <si>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</si>
  <si>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</si>
  <si>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</si>
  <si>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</si>
  <si>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</si>
  <si>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</si>
  <si>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</si>
  <si>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</si>
  <si>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</si>
  <si>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</si>
  <si>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</si>
  <si>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</si>
  <si>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</si>
  <si>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</si>
  <si>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</si>
  <si>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</si>
  <si>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</si>
  <si>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</si>
  <si>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</si>
  <si>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</si>
  <si>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</si>
  <si>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</si>
  <si>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</si>
  <si>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</si>
  <si>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</si>
  <si>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</si>
  <si>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</si>
  <si>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</si>
  <si>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</si>
  <si>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</si>
  <si>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</si>
  <si>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</si>
  <si>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</si>
  <si>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</si>
  <si>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</si>
  <si>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</si>
  <si>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</si>
  <si>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</si>
  <si>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</si>
  <si>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</si>
  <si>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</si>
  <si>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</si>
  <si>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</si>
  <si>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</si>
  <si>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</si>
  <si>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</si>
  <si>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</si>
  <si>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</si>
  <si>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</si>
  <si>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</si>
  <si>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</si>
  <si>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</si>
  <si>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</si>
  <si>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</si>
  <si>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</si>
  <si>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</si>
  <si>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</si>
  <si>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</si>
  <si>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</si>
  <si>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</si>
  <si>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</si>
  <si>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</si>
  <si>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</si>
  <si>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</si>
  <si>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</si>
  <si>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</si>
  <si>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</si>
  <si>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</si>
  <si>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</si>
  <si>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</si>
  <si>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</si>
  <si>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</si>
  <si>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</si>
  <si>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</si>
  <si>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</si>
  <si>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</si>
  <si>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</si>
  <si>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</si>
  <si>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</si>
  <si>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</si>
  <si>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</si>
  <si>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</si>
  <si>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</si>
  <si>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</si>
  <si>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</si>
  <si>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</si>
  <si>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</si>
  <si>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</si>
  <si>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</si>
  <si>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</si>
  <si>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</si>
  <si>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</si>
  <si>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</si>
  <si>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</si>
  <si>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</si>
  <si>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</si>
  <si>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</si>
  <si>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</si>
  <si>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</si>
  <si>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</si>
  <si>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</si>
  <si>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</si>
  <si>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</si>
  <si>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</si>
  <si>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</si>
  <si>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</si>
  <si>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</si>
  <si>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</si>
  <si>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</si>
  <si>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</si>
  <si>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</si>
  <si>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</si>
  <si>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</si>
  <si>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</si>
  <si>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</si>
  <si>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</si>
  <si>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</si>
  <si>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</si>
  <si>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</si>
  <si>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</si>
  <si>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</si>
  <si>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</si>
  <si>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</si>
  <si>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</si>
  <si>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</si>
  <si>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</si>
  <si>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</si>
  <si>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</si>
  <si>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</si>
  <si>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</si>
  <si>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</si>
  <si>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</si>
  <si>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</si>
  <si>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</si>
  <si>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</si>
  <si>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</si>
  <si>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</si>
  <si>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</si>
  <si>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</si>
  <si>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</si>
  <si>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</si>
  <si>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</si>
  <si>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</si>
  <si>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</si>
  <si>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</si>
  <si>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</si>
  <si>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</si>
  <si>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</si>
  <si>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</si>
  <si>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</si>
  <si>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</si>
  <si>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</si>
  <si>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</si>
  <si>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</si>
  <si>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</si>
  <si>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</si>
  <si>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</si>
  <si>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</si>
  <si>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</si>
  <si>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</si>
  <si>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</si>
  <si>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</si>
  <si>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</si>
  <si>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</si>
  <si>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</si>
  <si>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</si>
  <si>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</si>
  <si>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</si>
  <si>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</si>
  <si>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</si>
  <si>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</si>
  <si>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</si>
  <si>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</si>
  <si>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</si>
  <si>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</si>
  <si>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</si>
  <si>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</si>
  <si>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</si>
  <si>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</si>
  <si>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</si>
  <si>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</si>
  <si>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</si>
  <si>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</si>
  <si>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</si>
  <si>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</si>
  <si>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</si>
  <si>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</si>
  <si>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</si>
  <si>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</si>
  <si>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</si>
  <si>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</si>
  <si>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</si>
  <si>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</si>
  <si>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</si>
  <si>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</si>
  <si>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</si>
  <si>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</si>
  <si>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</si>
  <si>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</si>
  <si>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</si>
  <si>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</si>
  <si>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</si>
  <si>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</si>
  <si>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</si>
  <si>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</si>
  <si>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</si>
  <si>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</si>
  <si>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</si>
  <si>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</si>
  <si>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</si>
  <si>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</si>
  <si>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</si>
  <si>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</si>
  <si>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</si>
  <si>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</si>
  <si>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</si>
  <si>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</si>
  <si>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</si>
  <si>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</si>
  <si>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</si>
  <si>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</si>
  <si>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</si>
  <si>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</si>
  <si>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</si>
  <si>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</si>
  <si>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</si>
  <si>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</si>
  <si>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</si>
  <si>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</si>
  <si>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</si>
  <si>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</si>
  <si>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</si>
  <si>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</si>
  <si>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</si>
  <si>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</si>
  <si>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</si>
  <si>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</si>
  <si>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</si>
  <si>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</si>
  <si>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</si>
  <si>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</si>
  <si>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</si>
  <si>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</si>
  <si>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</si>
  <si>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</si>
  <si>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</si>
  <si>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</si>
  <si>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</si>
  <si>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</si>
  <si>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</si>
  <si>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</si>
  <si>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</si>
  <si>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</si>
  <si>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</si>
  <si>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</si>
  <si>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</si>
  <si>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</si>
  <si>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</si>
  <si>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</si>
  <si>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</si>
  <si>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</si>
  <si>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</si>
  <si>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</si>
  <si>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</si>
  <si>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</si>
  <si>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</si>
  <si>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</si>
  <si>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</si>
  <si>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</si>
  <si>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</si>
  <si>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</si>
  <si>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</si>
  <si>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</si>
  <si>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</si>
  <si>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</si>
  <si>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</si>
  <si>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</si>
  <si>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</si>
  <si>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</si>
  <si>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</si>
  <si>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</si>
  <si>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</si>
  <si>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</si>
  <si>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</si>
  <si>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</si>
  <si>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</si>
  <si>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</si>
  <si>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</si>
  <si>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</si>
  <si>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</si>
  <si>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</si>
  <si>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</si>
  <si>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</si>
  <si>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</si>
  <si>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</si>
  <si>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</si>
  <si>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</si>
  <si>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</si>
  <si>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</si>
  <si>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</si>
  <si>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</si>
  <si>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</si>
  <si>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</si>
  <si>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</si>
  <si>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</si>
  <si>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</si>
  <si>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</si>
  <si>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</si>
  <si>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</si>
  <si>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</si>
  <si>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</si>
  <si>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</si>
  <si>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</si>
  <si>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</si>
  <si>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</si>
  <si>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</si>
  <si>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</si>
  <si>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</si>
  <si>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</si>
  <si>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</si>
  <si>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</si>
  <si>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</si>
  <si>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</si>
  <si>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</si>
  <si>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</si>
  <si>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</si>
  <si>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</si>
  <si>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</si>
  <si>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</si>
  <si>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</si>
  <si>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</si>
  <si>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</si>
  <si>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</si>
  <si>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</si>
  <si>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</si>
  <si>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</si>
  <si>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</si>
  <si>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</si>
  <si>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</si>
  <si>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</si>
  <si>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</si>
  <si>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</si>
  <si>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</si>
  <si>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</si>
  <si>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</si>
  <si>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</si>
  <si>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</si>
  <si>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</si>
  <si>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</si>
  <si>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</si>
  <si>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</si>
  <si>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</si>
  <si>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</si>
  <si>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</si>
  <si>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</si>
  <si>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</si>
  <si>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</si>
  <si>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</si>
  <si>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</si>
  <si>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</si>
  <si>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</si>
  <si>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</si>
  <si>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</si>
  <si>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</si>
  <si>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</si>
  <si>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</si>
  <si>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</si>
  <si>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</si>
  <si>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</si>
  <si>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</si>
  <si>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</si>
  <si>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</si>
  <si>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</si>
  <si>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</si>
  <si>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</si>
  <si>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</si>
  <si>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</si>
  <si>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</si>
  <si>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</si>
  <si>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</si>
  <si>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</si>
  <si>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</si>
  <si>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</si>
  <si>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</si>
  <si>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</si>
  <si>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</si>
  <si>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</si>
  <si>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</si>
  <si>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</si>
  <si>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</si>
  <si>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</si>
  <si>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</si>
  <si>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</si>
  <si>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</si>
  <si>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</si>
  <si>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</si>
  <si>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</si>
  <si>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</si>
  <si>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</si>
  <si>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</si>
  <si>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</si>
  <si>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</si>
  <si>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</si>
  <si>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</si>
  <si>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</si>
  <si>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</si>
  <si>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</si>
  <si>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</si>
  <si>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</si>
  <si>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</si>
  <si>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</si>
  <si>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</si>
  <si>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</si>
  <si>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</si>
  <si>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</si>
  <si>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</si>
  <si>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</si>
  <si>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</si>
  <si>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</si>
  <si>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</si>
  <si>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</si>
  <si>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</si>
  <si>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</si>
  <si>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</si>
  <si>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</si>
  <si>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</si>
  <si>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</si>
  <si>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</si>
  <si>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</si>
  <si>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</si>
  <si>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</si>
  <si>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</si>
  <si>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</si>
  <si>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</si>
  <si>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</si>
  <si>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</si>
  <si>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</si>
  <si>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</si>
  <si>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</si>
  <si>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</si>
  <si>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</si>
  <si>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</si>
  <si>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</si>
  <si>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</si>
  <si>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</si>
  <si>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</si>
  <si>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</si>
  <si>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</si>
  <si>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</si>
  <si>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</si>
  <si>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</si>
  <si>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</si>
  <si>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</si>
  <si>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</si>
  <si>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</si>
  <si>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</si>
  <si>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</si>
  <si>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</si>
  <si>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</si>
  <si>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</si>
  <si>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</si>
  <si>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</si>
  <si>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</si>
  <si>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</si>
  <si>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</si>
  <si>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</si>
  <si>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</si>
  <si>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</si>
  <si>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</si>
  <si>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</si>
  <si>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</si>
  <si>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</si>
  <si>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</si>
  <si>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</si>
  <si>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</si>
  <si>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</si>
  <si>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</si>
  <si>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</si>
  <si>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</si>
  <si>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</si>
  <si>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</si>
  <si>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</si>
  <si>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</si>
  <si>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</si>
  <si>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</si>
  <si>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</si>
  <si>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</si>
  <si>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</si>
  <si>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</si>
  <si>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</si>
  <si>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</si>
  <si>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</si>
  <si>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</si>
  <si>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</si>
  <si>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</si>
  <si>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</si>
  <si>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</si>
  <si>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</si>
  <si>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</si>
  <si>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</si>
  <si>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</si>
  <si>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</si>
  <si>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</si>
  <si>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</si>
  <si>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</si>
  <si>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</si>
  <si>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</si>
  <si>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</si>
  <si>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</si>
  <si>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</si>
  <si>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</si>
  <si>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</si>
  <si>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</si>
  <si>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</si>
  <si>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</si>
  <si>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</si>
  <si>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</si>
  <si>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</si>
  <si>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</si>
  <si>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</si>
  <si>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</si>
  <si>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</si>
  <si>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</si>
  <si>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</si>
  <si>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</si>
  <si>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</si>
  <si>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</si>
  <si>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</si>
  <si>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</si>
  <si>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</si>
  <si>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</si>
  <si>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</si>
  <si>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</si>
  <si>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</si>
  <si>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</si>
  <si>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</si>
  <si>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</si>
  <si>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</si>
  <si>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</si>
  <si>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</si>
  <si>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</si>
  <si>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</si>
  <si>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</si>
  <si>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</si>
  <si>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</si>
  <si>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</si>
  <si>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</si>
  <si>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</si>
  <si>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</si>
  <si>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</si>
  <si>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</si>
  <si>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</si>
  <si>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</si>
  <si>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</si>
  <si>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</si>
  <si>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</si>
  <si>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</si>
  <si>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</si>
  <si>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</si>
  <si>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</si>
  <si>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</si>
  <si>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</si>
  <si>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</si>
  <si>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</si>
  <si>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</si>
  <si>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</si>
  <si>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</si>
  <si>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</si>
  <si>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</si>
  <si>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</si>
  <si>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</si>
  <si>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</si>
  <si>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</si>
  <si>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</si>
  <si>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</si>
  <si>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</si>
  <si>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</si>
  <si>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</si>
  <si>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</si>
  <si>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</si>
  <si>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</si>
  <si>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</si>
  <si>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</si>
  <si>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</si>
  <si>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</si>
  <si>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</si>
  <si>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</si>
  <si>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</si>
  <si>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</si>
  <si>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</si>
  <si>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</si>
  <si>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</si>
  <si>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</si>
  <si>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</si>
  <si>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</si>
  <si>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</si>
  <si>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</si>
  <si>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</si>
  <si>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</si>
  <si>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</si>
  <si>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</si>
  <si>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</si>
  <si>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</si>
  <si>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</si>
  <si>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</si>
  <si>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</si>
  <si>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</si>
  <si>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</si>
  <si>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</si>
  <si>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</si>
  <si>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</si>
  <si>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</si>
  <si>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</si>
  <si>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</si>
  <si>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</si>
  <si>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</si>
  <si>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</si>
  <si>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</si>
  <si>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</si>
  <si>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</si>
  <si>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</si>
  <si>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</si>
  <si>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</si>
  <si>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</si>
  <si>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</si>
  <si>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</si>
  <si>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</si>
  <si>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</si>
  <si>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</si>
  <si>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</si>
  <si>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</si>
  <si>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</si>
  <si>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</si>
  <si>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</si>
  <si>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</si>
  <si>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</si>
  <si>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</si>
  <si>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</si>
  <si>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</si>
  <si>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</si>
  <si>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</si>
  <si>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</si>
  <si>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</si>
  <si>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</si>
  <si>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</si>
  <si>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</si>
  <si>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</si>
  <si>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</si>
  <si>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</si>
  <si>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</si>
  <si>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</si>
  <si>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</si>
  <si>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</si>
  <si>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</si>
  <si>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</si>
  <si>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</si>
  <si>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</si>
  <si>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</si>
  <si>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</si>
  <si>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</si>
  <si>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</si>
  <si>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</si>
  <si>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</si>
  <si>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</si>
  <si>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</si>
  <si>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</si>
  <si>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</si>
  <si>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</si>
  <si>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</si>
  <si>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</si>
  <si>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</si>
  <si>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</si>
  <si>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</si>
  <si>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</si>
  <si>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</si>
  <si>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</si>
  <si>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</si>
  <si>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</si>
  <si>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</si>
  <si>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</si>
  <si>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</si>
  <si>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</si>
  <si>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</si>
  <si>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</si>
  <si>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</si>
  <si>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</si>
  <si>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</si>
  <si>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</si>
  <si>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</si>
  <si>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</si>
  <si>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</si>
  <si>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</si>
  <si>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</si>
  <si>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</si>
  <si>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</si>
  <si>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</si>
  <si>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</si>
  <si>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</si>
  <si>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</si>
  <si>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</si>
  <si>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</si>
  <si>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</si>
  <si>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</si>
  <si>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</si>
  <si>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</si>
  <si>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</si>
  <si>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</si>
  <si>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</si>
  <si>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</si>
  <si>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</si>
  <si>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</si>
  <si>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</si>
  <si>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</si>
  <si>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</si>
  <si>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</si>
  <si>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</si>
  <si>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</si>
  <si>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</si>
  <si>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</si>
  <si>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</si>
  <si>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</si>
  <si>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</si>
  <si>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</si>
  <si>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</si>
  <si>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</si>
  <si>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</si>
  <si>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</si>
  <si>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</si>
  <si>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</si>
  <si>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</si>
  <si>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</si>
  <si>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</si>
  <si>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</si>
  <si>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</si>
  <si>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</si>
  <si>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</si>
  <si>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</si>
  <si>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</si>
  <si>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</si>
  <si>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</si>
  <si>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</si>
  <si>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</si>
  <si>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</si>
  <si>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</si>
  <si>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</si>
  <si>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</si>
  <si>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</si>
  <si>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</si>
  <si>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</si>
  <si>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</si>
  <si>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</si>
  <si>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</si>
  <si>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</si>
  <si>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</si>
  <si>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</si>
  <si>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</si>
  <si>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</si>
  <si>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</si>
  <si>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</si>
  <si>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</si>
  <si>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</si>
  <si>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</si>
  <si>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</si>
  <si>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</si>
  <si>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</si>
  <si>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</si>
  <si>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</si>
  <si>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</si>
  <si>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</si>
  <si>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</si>
  <si>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</si>
  <si>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</si>
  <si>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</si>
  <si>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</si>
  <si>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</si>
  <si>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</si>
  <si>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</si>
  <si>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</si>
  <si>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</si>
  <si>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</si>
  <si>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</si>
  <si>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</si>
  <si>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</si>
  <si>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</si>
  <si>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</si>
  <si>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</si>
  <si>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</si>
  <si>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</si>
  <si>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</si>
  <si>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</si>
  <si>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</si>
  <si>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</si>
  <si>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</si>
  <si>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</si>
  <si>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</si>
  <si>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</si>
  <si>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</si>
  <si>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</si>
  <si>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</si>
  <si>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</si>
  <si>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</si>
  <si>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</si>
  <si>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</si>
  <si>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</si>
  <si>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</si>
  <si>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</si>
  <si>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</si>
  <si>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</si>
  <si>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</si>
  <si>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</si>
  <si>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</si>
  <si>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</si>
  <si>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</si>
  <si>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</si>
  <si>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</si>
  <si>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</si>
  <si>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</si>
  <si>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</si>
  <si>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</si>
  <si>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</si>
  <si>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</si>
  <si>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</si>
  <si>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</si>
  <si>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</si>
  <si>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</si>
  <si>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</si>
  <si>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</si>
  <si>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</si>
  <si>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</si>
  <si>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</si>
  <si>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</si>
  <si>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</si>
  <si>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</si>
  <si>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</si>
  <si>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</si>
  <si>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</si>
  <si>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</si>
  <si>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</si>
  <si>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</si>
  <si>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</si>
  <si>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</si>
  <si>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</si>
  <si>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</si>
  <si>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</si>
  <si>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</si>
  <si>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</si>
  <si>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</si>
  <si>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</si>
  <si>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</si>
  <si>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</si>
  <si>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</si>
  <si>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</si>
  <si>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</si>
  <si>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</si>
  <si>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</si>
  <si>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</si>
  <si>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</si>
  <si>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</si>
  <si>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</si>
  <si>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</si>
  <si>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</si>
  <si>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</si>
  <si>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</si>
  <si>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</si>
  <si>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</si>
  <si>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</si>
  <si>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</si>
  <si>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</si>
  <si>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</si>
  <si>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</si>
  <si>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</si>
  <si>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</si>
  <si>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</si>
  <si>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</si>
  <si>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</si>
  <si>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</si>
  <si>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</si>
  <si>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</si>
  <si>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</si>
  <si>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</si>
  <si>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</si>
  <si>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</si>
  <si>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</si>
  <si>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</si>
  <si>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</si>
  <si>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</si>
  <si>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</si>
  <si>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</si>
  <si>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</si>
  <si>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</si>
  <si>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</si>
  <si>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</si>
  <si>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</si>
  <si>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</si>
  <si>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</si>
  <si>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</si>
  <si>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</si>
  <si>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</si>
  <si>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</si>
  <si>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</si>
  <si>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</si>
  <si>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</si>
  <si>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</si>
  <si>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</si>
  <si>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</si>
  <si>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</si>
  <si>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</si>
  <si>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</si>
  <si>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</si>
  <si>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</si>
  <si>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</si>
  <si>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</si>
  <si>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</si>
  <si>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</si>
  <si>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</si>
  <si>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</si>
  <si>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</si>
  <si>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</si>
  <si>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</si>
  <si>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</si>
  <si>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</si>
  <si>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</si>
  <si>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</si>
  <si>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</si>
  <si>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</si>
  <si>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</si>
  <si>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</si>
  <si>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</si>
  <si>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</si>
  <si>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</si>
  <si>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</si>
  <si>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</si>
  <si>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</si>
  <si>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</si>
  <si>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</si>
  <si>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</si>
  <si>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</si>
  <si>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</si>
  <si>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</si>
  <si>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</si>
  <si>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</si>
  <si>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</si>
  <si>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</si>
  <si>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</si>
  <si>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</si>
  <si>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</si>
  <si>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</si>
  <si>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</si>
  <si>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</si>
  <si>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</si>
  <si>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</si>
  <si>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</si>
  <si>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</si>
  <si>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</si>
  <si>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</si>
  <si>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</si>
  <si>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</si>
  <si>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</si>
  <si>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</si>
  <si>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</si>
  <si>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</si>
  <si>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</si>
  <si>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</si>
  <si>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</si>
  <si>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</si>
  <si>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</si>
  <si>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</si>
  <si>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</si>
  <si>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</si>
  <si>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</si>
  <si>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</si>
  <si>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</si>
  <si>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</si>
  <si>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</si>
  <si>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</si>
  <si>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</si>
  <si>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</si>
  <si>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</si>
  <si>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</si>
  <si>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</si>
  <si>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</si>
  <si>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</si>
  <si>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</si>
  <si>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</si>
  <si>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</si>
  <si>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</si>
  <si>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</si>
  <si>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</si>
  <si>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</si>
  <si>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</si>
  <si>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</si>
  <si>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</si>
  <si>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</si>
  <si>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</si>
  <si>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</si>
  <si>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</si>
  <si>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</si>
  <si>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</si>
  <si>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</si>
  <si>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</si>
  <si>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</si>
  <si>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</si>
  <si>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</si>
  <si>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</si>
  <si>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</si>
  <si>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</si>
  <si>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</si>
  <si>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</si>
  <si>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</si>
  <si>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</si>
  <si>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</si>
  <si>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</si>
  <si>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</si>
  <si>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</si>
  <si>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</si>
  <si>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</si>
  <si>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</si>
  <si>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</si>
  <si>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</si>
  <si>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</si>
  <si>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</si>
  <si>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</si>
  <si>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</si>
  <si>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</si>
  <si>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</si>
  <si>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</si>
  <si>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</si>
  <si>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</si>
  <si>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</si>
  <si>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</si>
  <si>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</si>
  <si>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</si>
  <si>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</si>
  <si>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</si>
  <si>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</si>
  <si>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</si>
  <si>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</si>
  <si>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</si>
  <si>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</si>
  <si>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</si>
  <si>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</si>
  <si>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</si>
  <si>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</si>
  <si>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</si>
  <si>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</si>
  <si>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</si>
  <si>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</si>
  <si>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</si>
  <si>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</si>
  <si>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</si>
  <si>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</si>
  <si>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</si>
  <si>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</si>
  <si>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</si>
  <si>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</si>
  <si>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</si>
  <si>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</si>
  <si>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</si>
  <si>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</si>
  <si>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</si>
  <si>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</si>
  <si>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</si>
  <si>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</si>
  <si>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</si>
  <si>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</si>
  <si>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</si>
  <si>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</si>
  <si>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</si>
  <si>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</si>
  <si>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</si>
  <si>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</si>
  <si>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</si>
  <si>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</si>
  <si>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</si>
  <si>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</si>
  <si>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</si>
  <si>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</si>
  <si>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</si>
  <si>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</si>
  <si>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</si>
  <si>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</si>
  <si>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</si>
  <si>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</si>
  <si>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</si>
  <si>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</si>
  <si>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</si>
  <si>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</si>
  <si>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</si>
  <si>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</si>
  <si>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</si>
  <si>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</si>
  <si>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</si>
  <si>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</si>
  <si>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</si>
  <si>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</si>
  <si>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</si>
  <si>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</si>
  <si>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</si>
  <si>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</si>
  <si>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</si>
  <si>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</si>
  <si>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</si>
  <si>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</si>
  <si>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</si>
  <si>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</si>
  <si>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</si>
  <si>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</si>
  <si>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</si>
  <si>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</si>
  <si>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</si>
  <si>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</si>
  <si>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</si>
  <si>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</si>
  <si>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</si>
  <si>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</si>
  <si>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</si>
  <si>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</si>
  <si>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</si>
  <si>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</si>
  <si>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</si>
  <si>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</si>
  <si>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</si>
  <si>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</si>
  <si>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</si>
  <si>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</si>
  <si>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</si>
  <si>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</si>
  <si>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</si>
  <si>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</si>
  <si>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</si>
  <si>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</si>
  <si>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</si>
  <si>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</si>
  <si>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</si>
  <si>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</si>
  <si>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</si>
  <si>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</si>
  <si>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</si>
  <si>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</si>
  <si>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</si>
  <si>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</si>
  <si>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</si>
  <si>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</si>
  <si>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</si>
  <si>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</si>
  <si>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</si>
  <si>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</si>
  <si>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</si>
  <si>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</si>
  <si>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</si>
  <si>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</si>
  <si>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</si>
  <si>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</si>
  <si>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</si>
  <si>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</si>
  <si>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</si>
  <si>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</si>
  <si>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</si>
  <si>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</si>
  <si>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</si>
  <si>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</si>
  <si>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</si>
  <si>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</si>
  <si>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</si>
  <si>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</si>
  <si>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</si>
  <si>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</si>
  <si>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</si>
  <si>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</si>
  <si>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</si>
  <si>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</si>
  <si>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</si>
  <si>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</si>
  <si>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</si>
  <si>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</si>
  <si>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</si>
  <si>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</si>
  <si>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</si>
  <si>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</si>
  <si>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</si>
  <si>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</si>
  <si>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</si>
  <si>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</si>
  <si>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</si>
  <si>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</si>
  <si>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</si>
  <si>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</si>
  <si>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</si>
  <si>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</si>
  <si>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</si>
  <si>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</si>
  <si>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</si>
  <si>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</si>
  <si>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</si>
  <si>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</si>
  <si>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</si>
  <si>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</si>
  <si>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</si>
  <si>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</si>
  <si>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</si>
  <si>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</si>
  <si>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</si>
  <si>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</si>
  <si>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</si>
  <si>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</si>
  <si>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</si>
  <si>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</si>
  <si>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</si>
  <si>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</si>
  <si>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</si>
  <si>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</si>
  <si>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</si>
  <si>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</si>
  <si>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</si>
  <si>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</si>
  <si>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</si>
  <si>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</si>
  <si>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</si>
  <si>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</si>
  <si>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</si>
  <si>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</si>
  <si>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</si>
  <si>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</si>
  <si>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</si>
  <si>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</si>
  <si>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</si>
  <si>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</si>
  <si>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</si>
  <si>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</si>
  <si>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</si>
  <si>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</si>
  <si>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</si>
  <si>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</si>
  <si>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</si>
  <si>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</si>
  <si>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</si>
  <si>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</si>
  <si>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</si>
  <si>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</si>
  <si>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</si>
  <si>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</si>
  <si>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</si>
  <si>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</si>
  <si>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</si>
  <si>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</si>
  <si>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</si>
  <si>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</si>
  <si>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</si>
  <si>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</si>
  <si>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</si>
  <si>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</si>
  <si>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</si>
  <si>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</si>
  <si>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</si>
  <si>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</si>
  <si>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</si>
  <si>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</si>
  <si>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</si>
  <si>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</si>
  <si>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</si>
  <si>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</si>
  <si>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</si>
  <si>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</si>
  <si>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</si>
  <si>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</si>
  <si>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</si>
  <si>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</si>
  <si>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</si>
  <si>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</si>
  <si>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</si>
  <si>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</si>
  <si>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</si>
  <si>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</si>
  <si>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</si>
  <si>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</si>
  <si>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</si>
  <si>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</si>
  <si>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</si>
  <si>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</si>
  <si>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</si>
  <si>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</si>
  <si>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</si>
  <si>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</si>
  <si>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</si>
  <si>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</si>
  <si>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</si>
  <si>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</si>
  <si>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</si>
  <si>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</si>
  <si>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</si>
  <si>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</si>
  <si>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</si>
  <si>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</si>
  <si>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</si>
  <si>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</si>
  <si>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</si>
  <si>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</si>
  <si>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</si>
  <si>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</si>
  <si>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</si>
  <si>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</si>
  <si>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</si>
  <si>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</si>
  <si>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</si>
  <si>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</si>
  <si>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</si>
  <si>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</si>
  <si>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</si>
  <si>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</si>
  <si>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</si>
  <si>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</si>
  <si>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</si>
  <si>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</si>
  <si>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</si>
  <si>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</si>
  <si>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</si>
  <si>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</si>
  <si>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</si>
  <si>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</si>
  <si>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</si>
  <si>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</si>
  <si>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</si>
  <si>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</si>
  <si>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</si>
  <si>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</si>
  <si>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</si>
  <si>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</si>
  <si>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</si>
  <si>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</si>
  <si>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</si>
  <si>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</si>
  <si>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</si>
  <si>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</si>
  <si>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</si>
  <si>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</si>
  <si>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</si>
  <si>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</si>
  <si>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</si>
  <si>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</si>
  <si>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</si>
  <si>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</si>
  <si>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</si>
  <si>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</si>
  <si>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</si>
  <si>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</si>
  <si>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</si>
  <si>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</si>
  <si>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</si>
  <si>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</si>
  <si>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</si>
  <si>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</si>
  <si>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</si>
  <si>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</si>
  <si>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</si>
  <si>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</si>
  <si>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</si>
  <si>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</si>
  <si>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</si>
  <si>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</si>
  <si>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</si>
  <si>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</si>
  <si>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</si>
  <si>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</si>
  <si>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</si>
  <si>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</si>
  <si>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</si>
  <si>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</si>
  <si>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</si>
  <si>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</si>
  <si>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</si>
  <si>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</si>
  <si>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</si>
  <si>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</si>
  <si>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</si>
  <si>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</si>
  <si>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</si>
  <si>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</si>
  <si>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</si>
  <si>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</si>
  <si>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</si>
  <si>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</si>
  <si>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</si>
  <si>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</si>
  <si>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</si>
  <si>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</si>
  <si>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</si>
  <si>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</si>
  <si>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</si>
  <si>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</si>
  <si>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</si>
  <si>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</si>
  <si>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</si>
  <si>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</si>
  <si>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</si>
  <si>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</si>
  <si>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</si>
  <si>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</si>
  <si>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</si>
  <si>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</si>
  <si>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</si>
  <si>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</si>
  <si>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</si>
  <si>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</si>
  <si>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</si>
  <si>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</si>
  <si>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</si>
  <si>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</si>
  <si>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</si>
  <si>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</si>
  <si>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</si>
  <si>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</si>
  <si>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</si>
  <si>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</si>
  <si>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</si>
  <si>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</si>
  <si>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</si>
  <si>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</si>
  <si>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</si>
  <si>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</si>
  <si>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</si>
  <si>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</si>
  <si>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</si>
  <si>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</si>
  <si>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</si>
  <si>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</si>
  <si>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</si>
  <si>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</si>
  <si>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</si>
  <si>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</si>
  <si>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</si>
  <si>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</si>
  <si>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</si>
  <si>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</si>
  <si>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</si>
  <si>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</si>
  <si>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</si>
  <si>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</si>
  <si>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</si>
  <si>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</si>
  <si>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</si>
  <si>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</si>
  <si>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</si>
  <si>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</si>
  <si>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</si>
  <si>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</si>
  <si>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</si>
  <si>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</si>
  <si>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</si>
  <si>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</si>
  <si>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</si>
  <si>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</si>
  <si>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</si>
  <si>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</si>
  <si>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</si>
  <si>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</si>
  <si>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</si>
  <si>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</si>
  <si>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</si>
  <si>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</si>
  <si>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</si>
  <si>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</si>
  <si>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</si>
  <si>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</si>
  <si>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</si>
  <si>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</si>
  <si>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</si>
  <si>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</si>
  <si>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</si>
  <si>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</si>
  <si>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</si>
  <si>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</si>
  <si>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</si>
  <si>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</si>
  <si>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</si>
  <si>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</si>
  <si>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</si>
  <si>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</si>
  <si>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</si>
  <si>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</si>
  <si>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</si>
  <si>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</si>
  <si>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</si>
  <si>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</si>
  <si>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</si>
  <si>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</si>
  <si>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</si>
  <si>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</si>
  <si>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</si>
  <si>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</si>
  <si>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</si>
  <si>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</si>
  <si>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</si>
  <si>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</si>
  <si>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</si>
  <si>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</si>
  <si>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</si>
  <si>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</si>
  <si>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</si>
  <si>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</si>
  <si>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</si>
  <si>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</si>
  <si>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</si>
  <si>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</si>
  <si>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</si>
  <si>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</si>
  <si>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</si>
  <si>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</si>
  <si>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</si>
  <si>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</si>
  <si>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</si>
  <si>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</si>
  <si>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</si>
  <si>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</si>
  <si>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</si>
  <si>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</si>
  <si>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</si>
  <si>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</si>
  <si>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</si>
  <si>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</si>
  <si>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</si>
  <si>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</si>
  <si>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</si>
  <si>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</si>
  <si>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</si>
  <si>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</si>
  <si>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</si>
  <si>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</si>
  <si>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</si>
  <si>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</si>
  <si>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</si>
  <si>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</si>
  <si>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</si>
  <si>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</si>
  <si>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</si>
  <si>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</si>
  <si>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</si>
  <si>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</si>
  <si>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</si>
  <si>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</si>
  <si>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</si>
  <si>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</si>
  <si>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</si>
  <si>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</si>
  <si>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</si>
  <si>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</si>
  <si>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</si>
  <si>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</si>
  <si>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</si>
  <si>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</si>
  <si>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</si>
  <si>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</si>
  <si>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</si>
  <si>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</si>
  <si>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</si>
  <si>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</si>
  <si>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</si>
  <si>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</si>
  <si>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</si>
  <si>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</si>
  <si>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</si>
  <si>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</si>
  <si>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</si>
  <si>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</si>
  <si>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</si>
  <si>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</si>
  <si>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</si>
  <si>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</si>
  <si>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</si>
  <si>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</si>
  <si>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</si>
  <si>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</si>
  <si>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</si>
  <si>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</si>
  <si>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</si>
  <si>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</si>
  <si>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</si>
  <si>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</si>
  <si>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</si>
  <si>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</si>
  <si>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</si>
  <si>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</si>
  <si>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</si>
  <si>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</si>
  <si>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</si>
  <si>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</si>
  <si>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</si>
  <si>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</si>
  <si>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</si>
  <si>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</si>
  <si>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</si>
  <si>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</si>
  <si>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</si>
  <si>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</si>
  <si>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</si>
  <si>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</si>
  <si>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</si>
  <si>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</si>
  <si>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</si>
  <si>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</si>
  <si>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</si>
  <si>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</si>
  <si>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</si>
  <si>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</si>
  <si>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</si>
  <si>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</si>
  <si>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</si>
  <si>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</si>
  <si>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</si>
  <si>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</si>
  <si>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</si>
  <si>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</si>
  <si>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</si>
  <si>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</si>
  <si>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</si>
  <si>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</si>
  <si>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</si>
  <si>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</si>
  <si>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</si>
  <si>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</si>
  <si>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</si>
  <si>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</si>
  <si>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</si>
  <si>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</si>
  <si>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</si>
  <si>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</si>
  <si>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</si>
  <si>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</si>
  <si>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</si>
  <si>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</si>
  <si>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</si>
  <si>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</si>
  <si>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</si>
  <si>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</si>
  <si>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</si>
  <si>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</si>
  <si>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</si>
  <si>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</si>
  <si>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</si>
  <si>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</si>
  <si>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</si>
  <si>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</si>
  <si>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</si>
  <si>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</si>
  <si>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</si>
  <si>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</si>
  <si>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</si>
  <si>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</si>
  <si>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</si>
  <si>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</si>
  <si>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</si>
  <si>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</si>
  <si>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</si>
  <si>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</si>
  <si>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</si>
  <si>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</si>
  <si>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</si>
  <si>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</si>
  <si>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</si>
  <si>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</si>
  <si>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</si>
  <si>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</si>
  <si>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</si>
  <si>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</si>
  <si>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</si>
  <si>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</si>
  <si>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</si>
  <si>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</si>
  <si>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</si>
  <si>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</si>
  <si>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</si>
  <si>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</si>
  <si>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</si>
  <si>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</si>
  <si>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</si>
  <si>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</si>
  <si>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</si>
  <si>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</si>
  <si>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</si>
  <si>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</si>
  <si>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</si>
  <si>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</si>
  <si>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</si>
  <si>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</si>
  <si>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</si>
  <si>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</si>
  <si>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</si>
  <si>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</si>
  <si>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</si>
  <si>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</si>
  <si>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</si>
  <si>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</si>
  <si>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</si>
  <si>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</si>
  <si>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</si>
  <si>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</si>
  <si>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</si>
  <si>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</si>
  <si>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</si>
  <si>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</si>
  <si>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</si>
  <si>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</si>
  <si>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</si>
  <si>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</si>
  <si>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</si>
  <si>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</si>
  <si>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</si>
  <si>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</si>
  <si>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</si>
  <si>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</si>
  <si>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</si>
  <si>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</si>
  <si>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</si>
  <si>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</si>
  <si>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</si>
  <si>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</si>
  <si>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</si>
  <si>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</si>
  <si>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</si>
  <si>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</si>
  <si>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</si>
  <si>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</si>
  <si>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</si>
  <si>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</si>
  <si>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</si>
  <si>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</si>
  <si>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</si>
  <si>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</si>
  <si>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</si>
  <si>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</si>
  <si>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</si>
  <si>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</si>
  <si>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</si>
  <si>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</si>
  <si>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</si>
  <si>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</si>
  <si>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</si>
  <si>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</si>
  <si>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</si>
  <si>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</si>
  <si>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</si>
  <si>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</si>
  <si>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</si>
  <si>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</si>
  <si>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</si>
  <si>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</si>
  <si>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</si>
  <si>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</si>
  <si>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</si>
  <si>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</si>
  <si>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</si>
  <si>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</si>
  <si>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</si>
  <si>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</si>
  <si>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</si>
  <si>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</si>
  <si>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</si>
  <si>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</si>
  <si>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</si>
  <si>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</si>
  <si>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</si>
  <si>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</si>
  <si>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</si>
  <si>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</si>
  <si>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</si>
  <si>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</si>
  <si>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</si>
  <si>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</si>
  <si>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</si>
  <si>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</si>
  <si>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</si>
  <si>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</si>
  <si>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</si>
  <si>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</si>
  <si>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</si>
  <si>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</si>
  <si>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</si>
  <si>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</si>
  <si>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</si>
  <si>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</si>
  <si>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</si>
  <si>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</si>
  <si>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</si>
  <si>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</si>
  <si>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</si>
  <si>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</si>
  <si>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</si>
  <si>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</si>
  <si>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</si>
  <si>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</si>
  <si>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</si>
  <si>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</si>
  <si>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</si>
  <si>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</si>
  <si>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</si>
  <si>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</si>
  <si>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</si>
  <si>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</si>
  <si>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</si>
  <si>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</si>
  <si>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</si>
  <si>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</si>
  <si>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</si>
  <si>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</si>
  <si>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</si>
  <si>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</si>
  <si>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</si>
  <si>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</si>
  <si>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</si>
  <si>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</si>
  <si>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</si>
  <si>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</si>
  <si>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</si>
  <si>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</si>
  <si>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</si>
  <si>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</si>
  <si>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</si>
  <si>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</si>
  <si>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</si>
  <si>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</si>
  <si>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</si>
  <si>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</si>
  <si>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</si>
  <si>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</si>
  <si>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</si>
  <si>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</si>
  <si>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</si>
  <si>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</si>
  <si>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</si>
  <si>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</si>
  <si>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</si>
  <si>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</si>
  <si>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</si>
  <si>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</si>
  <si>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</si>
  <si>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</si>
  <si>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</si>
  <si>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</si>
  <si>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</si>
  <si>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</si>
  <si>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</si>
  <si>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</si>
  <si>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</si>
  <si>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</si>
  <si>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</si>
  <si>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</si>
  <si>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</si>
  <si>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</si>
  <si>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</si>
  <si>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</si>
  <si>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</si>
  <si>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</si>
  <si>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</si>
  <si>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</si>
  <si>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</si>
  <si>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</si>
  <si>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</si>
  <si>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</si>
  <si>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</si>
  <si>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</si>
  <si>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</si>
  <si>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</si>
  <si>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</si>
  <si>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</si>
  <si>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</si>
  <si>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</si>
  <si>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</si>
  <si>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</si>
  <si>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</si>
  <si>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</si>
  <si>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</si>
  <si>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</si>
  <si>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</si>
  <si>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</si>
  <si>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</si>
  <si>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</si>
  <si>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</si>
  <si>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</si>
  <si>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</si>
  <si>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</si>
  <si>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</si>
  <si>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</si>
  <si>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</si>
  <si>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</si>
  <si>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</si>
  <si>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</si>
  <si>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</si>
  <si>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</si>
  <si>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</si>
  <si>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</si>
  <si>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</si>
  <si>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</si>
  <si>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</si>
  <si>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</si>
  <si>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</si>
  <si>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</si>
  <si>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</si>
  <si>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</si>
  <si>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</si>
  <si>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</si>
  <si>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</si>
  <si>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</si>
  <si>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</si>
  <si>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</si>
  <si>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</si>
  <si>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</si>
  <si>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</si>
  <si>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</si>
  <si>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</si>
  <si>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</si>
  <si>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</si>
  <si>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</si>
  <si>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</si>
  <si>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</si>
  <si>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</si>
  <si>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</si>
  <si>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</si>
  <si>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</si>
  <si>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</si>
  <si>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</si>
  <si>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</si>
  <si>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</si>
  <si>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</si>
  <si>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</si>
  <si>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</si>
  <si>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</si>
  <si>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</si>
  <si>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</si>
  <si>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</si>
  <si>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</si>
  <si>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</si>
  <si>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</si>
  <si>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</si>
  <si>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</si>
  <si>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</si>
  <si>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</si>
  <si>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</si>
  <si>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</si>
  <si>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</si>
  <si>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</si>
  <si>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</si>
  <si>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</si>
  <si>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</si>
  <si>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</si>
  <si>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</si>
  <si>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</si>
  <si>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</si>
  <si>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</si>
  <si>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</si>
  <si>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</si>
  <si>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</si>
  <si>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</si>
  <si>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</si>
  <si>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</si>
  <si>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</si>
  <si>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</si>
  <si>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</si>
  <si>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</si>
  <si>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</si>
  <si>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</si>
  <si>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</si>
  <si>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</si>
  <si>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</si>
  <si>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</si>
  <si>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</si>
  <si>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</si>
  <si>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</si>
  <si>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</si>
  <si>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</si>
  <si>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</si>
  <si>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</si>
  <si>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</si>
  <si>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</si>
  <si>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</si>
  <si>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</si>
  <si>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</si>
  <si>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</si>
  <si>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</si>
  <si>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</si>
  <si>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</si>
  <si>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</si>
  <si>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</si>
  <si>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</si>
  <si>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</si>
  <si>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</si>
  <si>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</si>
  <si>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</si>
  <si>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</si>
  <si>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</si>
  <si>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</si>
  <si>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</si>
  <si>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</si>
  <si>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</si>
  <si>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</si>
  <si>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</si>
  <si>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</si>
  <si>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</si>
  <si>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</si>
  <si>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</si>
  <si>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</si>
  <si>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</si>
  <si>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</si>
  <si>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</si>
  <si>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</si>
  <si>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</si>
  <si>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</si>
  <si>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</si>
  <si>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</si>
  <si>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</si>
  <si>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</si>
  <si>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</si>
  <si>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</si>
  <si>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</si>
  <si>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</si>
  <si>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</si>
  <si>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</si>
  <si>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</si>
  <si>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</si>
  <si>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</si>
  <si>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</si>
  <si>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</si>
  <si>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</si>
  <si>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</si>
  <si>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</si>
  <si>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</si>
  <si>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</si>
  <si>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</si>
  <si>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</si>
  <si>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</si>
  <si>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</si>
  <si>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</si>
  <si>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</si>
  <si>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</si>
  <si>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</si>
  <si>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</si>
  <si>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</si>
  <si>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</si>
  <si>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</si>
  <si>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</si>
  <si>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</si>
  <si>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</si>
  <si>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</si>
  <si>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</si>
  <si>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</si>
  <si>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</si>
  <si>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</si>
  <si>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</si>
  <si>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</si>
  <si>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</si>
  <si>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</si>
  <si>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</si>
  <si>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</si>
  <si>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</si>
  <si>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</si>
  <si>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</si>
  <si>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</si>
  <si>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</si>
  <si>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</si>
  <si>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</si>
  <si>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</si>
  <si>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</si>
  <si>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</si>
  <si>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</si>
  <si>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</si>
  <si>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</si>
  <si>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</si>
  <si>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</si>
  <si>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</si>
  <si>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</si>
  <si>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</si>
  <si>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</si>
  <si>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</si>
  <si>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</si>
  <si>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</si>
  <si>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</si>
  <si>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</si>
  <si>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</si>
  <si>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</si>
  <si>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</si>
  <si>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</si>
  <si>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</si>
  <si>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</si>
  <si>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</si>
  <si>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</si>
  <si>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</si>
  <si>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</si>
  <si>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</si>
  <si>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</si>
  <si>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</si>
  <si>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</si>
  <si>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</si>
  <si>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</si>
  <si>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</si>
  <si>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</si>
  <si>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</si>
  <si>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</si>
  <si>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</si>
  <si>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</si>
  <si>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</si>
  <si>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</si>
  <si>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</si>
  <si>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</si>
  <si>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</si>
  <si>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</si>
  <si>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</si>
  <si>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</si>
  <si>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</si>
  <si>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</si>
  <si>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</si>
  <si>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</si>
  <si>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</si>
  <si>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</si>
  <si>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</si>
  <si>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</si>
  <si>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</si>
  <si>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</si>
  <si>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</si>
  <si>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</si>
  <si>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</si>
  <si>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</si>
  <si>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</si>
  <si>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</si>
  <si>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</si>
  <si>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</si>
  <si>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</si>
  <si>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</si>
  <si>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</si>
  <si>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</si>
  <si>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</si>
  <si>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</si>
  <si>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</si>
  <si>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</si>
  <si>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</si>
  <si>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</si>
  <si>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</si>
  <si>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</si>
  <si>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</si>
  <si>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</si>
  <si>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</si>
  <si>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</si>
  <si>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</si>
  <si>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</si>
  <si>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</si>
  <si>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</si>
  <si>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</si>
  <si>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</si>
  <si>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</si>
  <si>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</si>
  <si>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</si>
  <si>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</si>
  <si>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</si>
  <si>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</si>
  <si>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</si>
  <si>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</si>
  <si>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</si>
  <si>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</si>
  <si>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</si>
  <si>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</si>
  <si>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</si>
  <si>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</si>
  <si>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</si>
  <si>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</si>
  <si>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</si>
  <si>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</si>
  <si>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</si>
  <si>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</si>
  <si>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</si>
  <si>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</si>
  <si>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</si>
  <si>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</si>
  <si>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</si>
  <si>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</si>
  <si>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</si>
  <si>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</si>
  <si>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</si>
  <si>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</si>
  <si>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</si>
  <si>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</si>
  <si>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</si>
  <si>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</si>
  <si>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</si>
  <si>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</si>
  <si>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</si>
  <si>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</si>
  <si>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</si>
  <si>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</si>
  <si>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</si>
  <si>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</si>
  <si>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</si>
  <si>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</si>
  <si>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</si>
  <si>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</si>
  <si>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</si>
  <si>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</si>
  <si>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</si>
  <si>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</si>
  <si>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</si>
  <si>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</si>
  <si>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</si>
  <si>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</si>
  <si>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</si>
  <si>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</si>
  <si>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</si>
  <si>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</si>
  <si>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</si>
  <si>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</si>
  <si>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</si>
  <si>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</si>
  <si>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</si>
  <si>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</si>
  <si>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</si>
  <si>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</si>
  <si>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</si>
  <si>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</si>
  <si>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</si>
  <si>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</si>
  <si>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</si>
  <si>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</si>
  <si>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</si>
  <si>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</si>
  <si>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</si>
  <si>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</si>
  <si>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</si>
  <si>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</si>
  <si>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</si>
  <si>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</si>
  <si>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</si>
  <si>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</si>
  <si>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</si>
  <si>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</si>
  <si>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</si>
  <si>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</si>
  <si>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</si>
  <si>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</si>
  <si>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</si>
  <si>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</si>
  <si>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</si>
  <si>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</si>
  <si>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</si>
  <si>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</si>
  <si>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</si>
  <si>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</si>
  <si>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</si>
  <si>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</si>
  <si>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</si>
  <si>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</si>
  <si>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</si>
  <si>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</si>
  <si>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</si>
  <si>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</si>
  <si>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</si>
  <si>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</si>
  <si>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</si>
  <si>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</si>
  <si>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</si>
  <si>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</si>
  <si>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</si>
  <si>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</si>
  <si>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</si>
  <si>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</si>
  <si>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</si>
  <si>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</si>
  <si>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</si>
  <si>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</si>
  <si>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</si>
  <si>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</si>
  <si>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</si>
  <si>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</si>
  <si>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</si>
  <si>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</si>
  <si>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</si>
  <si>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</si>
  <si>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</si>
  <si>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</si>
  <si>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</si>
  <si>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</si>
  <si>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</si>
  <si>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</si>
  <si>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</si>
  <si>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</si>
  <si>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</si>
  <si>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</si>
  <si>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</si>
  <si>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</si>
  <si>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</si>
  <si>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</si>
  <si>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</si>
  <si>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</si>
  <si>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</si>
  <si>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</si>
  <si>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</si>
  <si>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</si>
  <si>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</si>
  <si>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</si>
  <si>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</si>
  <si>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</si>
  <si>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</si>
  <si>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</si>
  <si>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</si>
  <si>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</si>
  <si>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</si>
  <si>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</si>
  <si>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</si>
  <si>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</si>
  <si>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</si>
  <si>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</si>
  <si>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</si>
  <si>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</si>
  <si>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</si>
  <si>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</si>
  <si>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</si>
  <si>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</si>
  <si>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</si>
  <si>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</si>
  <si>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</si>
  <si>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</si>
  <si>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</si>
  <si>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</si>
  <si>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</si>
  <si>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</si>
  <si>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</si>
  <si>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</si>
  <si>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</si>
  <si>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</si>
  <si>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</si>
  <si>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</si>
  <si>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</si>
  <si>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</si>
  <si>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</si>
  <si>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</si>
  <si>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</si>
  <si>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</si>
  <si>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</si>
  <si>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</si>
  <si>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</si>
  <si>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</si>
  <si>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</si>
  <si>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</si>
  <si>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</si>
  <si>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</si>
  <si>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</si>
  <si>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</si>
  <si>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</si>
  <si>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</si>
  <si>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</si>
  <si>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</si>
  <si>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</si>
  <si>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</si>
  <si>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</si>
  <si>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</si>
  <si>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</si>
  <si>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</si>
  <si>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</si>
  <si>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</si>
  <si>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</si>
  <si>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</si>
  <si>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</si>
  <si>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</si>
  <si>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</si>
  <si>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</si>
  <si>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</si>
  <si>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</si>
  <si>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</si>
  <si>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</si>
  <si>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</si>
  <si>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</si>
  <si>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</si>
  <si>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</si>
  <si>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</si>
  <si>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</si>
  <si>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</si>
  <si>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</si>
  <si>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</si>
  <si>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</si>
  <si>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</si>
  <si>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</si>
  <si>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</si>
  <si>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</si>
  <si>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</si>
  <si>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</si>
  <si>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</si>
  <si>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</si>
  <si>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</si>
  <si>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</si>
  <si>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</si>
  <si>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</si>
  <si>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</si>
  <si>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</si>
  <si>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</si>
  <si>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</si>
  <si>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</si>
  <si>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</si>
  <si>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</si>
  <si>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</si>
  <si>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</si>
  <si>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</si>
  <si>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</si>
  <si>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</si>
  <si>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</si>
  <si>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</si>
  <si>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</si>
  <si>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</si>
  <si>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</si>
  <si>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</si>
  <si>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</si>
  <si>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</si>
  <si>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</si>
  <si>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</si>
  <si>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</si>
  <si>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</si>
  <si>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</si>
  <si>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</si>
  <si>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</si>
  <si>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</si>
  <si>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</si>
  <si>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</si>
  <si>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</si>
  <si>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</si>
  <si>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</si>
  <si>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</si>
  <si>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</si>
  <si>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</si>
  <si>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</si>
  <si>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</si>
  <si>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</si>
  <si>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</si>
  <si>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</si>
  <si>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</si>
  <si>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</si>
  <si>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</si>
  <si>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</si>
  <si>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</si>
  <si>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</si>
  <si>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</si>
  <si>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</si>
  <si>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</si>
  <si>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</si>
  <si>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</si>
  <si>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</si>
  <si>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</si>
  <si>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</si>
  <si>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</si>
  <si>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</si>
  <si>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</si>
  <si>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</si>
  <si>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</si>
  <si>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</si>
  <si>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</si>
  <si>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</si>
  <si>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</si>
  <si>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</si>
  <si>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</si>
  <si>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</si>
  <si>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</si>
  <si>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</si>
  <si>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</si>
  <si>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</si>
  <si>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</si>
  <si>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</si>
  <si>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</si>
  <si>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</si>
  <si>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</si>
  <si>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</si>
  <si>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</si>
  <si>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</si>
  <si>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</si>
  <si>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</si>
  <si>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</si>
  <si>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</si>
  <si>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</si>
  <si>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</si>
  <si>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</si>
  <si>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</si>
  <si>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</si>
  <si>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</si>
  <si>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</si>
  <si>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</si>
  <si>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</si>
  <si>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</si>
  <si>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</si>
  <si>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</si>
  <si>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</si>
  <si>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</si>
  <si>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</si>
  <si>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</si>
  <si>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</si>
  <si>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</si>
  <si>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</si>
  <si>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</si>
  <si>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</si>
  <si>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</si>
  <si>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</si>
  <si>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</si>
  <si>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</si>
  <si>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</si>
  <si>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</si>
  <si>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</si>
  <si>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</si>
  <si>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</si>
  <si>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</si>
  <si>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</si>
  <si>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</si>
  <si>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</si>
  <si>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</si>
  <si>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</si>
  <si>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</si>
  <si>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</si>
  <si>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</si>
  <si>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</si>
  <si>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</si>
  <si>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</si>
  <si>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</si>
  <si>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</si>
  <si>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</si>
  <si>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</si>
  <si>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</si>
  <si>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</si>
  <si>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</si>
  <si>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</si>
  <si>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</si>
  <si>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</si>
  <si>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</si>
  <si>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</si>
  <si>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</si>
  <si>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</si>
  <si>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</si>
  <si>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</si>
  <si>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</si>
  <si>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</si>
  <si>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</si>
  <si>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</si>
  <si>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</si>
  <si>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</si>
  <si>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</si>
  <si>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</si>
  <si>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</si>
  <si>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</si>
  <si>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</si>
  <si>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</si>
  <si>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</si>
  <si>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</si>
  <si>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</si>
  <si>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</si>
  <si>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</si>
  <si>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</si>
  <si>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</si>
  <si>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</si>
  <si>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</si>
  <si>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</si>
  <si>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</si>
  <si>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</si>
  <si>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</si>
  <si>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</si>
  <si>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</si>
  <si>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</si>
  <si>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</si>
  <si>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</si>
  <si>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</si>
  <si>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</si>
  <si>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</si>
  <si>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</si>
  <si>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</si>
  <si>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</si>
  <si>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</si>
  <si>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</si>
  <si>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</si>
  <si>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</si>
  <si>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</si>
  <si>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</si>
  <si>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</si>
  <si>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</si>
  <si>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</si>
  <si>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</si>
  <si>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</si>
  <si>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</si>
  <si>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</si>
  <si>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</si>
  <si>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</si>
  <si>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</si>
  <si>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</si>
  <si>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</si>
  <si>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</si>
  <si>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</si>
  <si>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</si>
  <si>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</si>
  <si>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</si>
  <si>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</si>
  <si>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</si>
  <si>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</si>
  <si>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</si>
  <si>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</si>
  <si>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</si>
  <si>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</si>
  <si>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</si>
  <si>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</si>
  <si>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</si>
  <si>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</si>
  <si>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</si>
  <si>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</si>
  <si>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</si>
  <si>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</si>
  <si>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</si>
  <si>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</si>
  <si>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</si>
  <si>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</si>
  <si>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</si>
  <si>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</si>
  <si>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</si>
  <si>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</si>
  <si>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</si>
  <si>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</si>
  <si>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</si>
  <si>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</si>
  <si>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</si>
  <si>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</si>
  <si>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</si>
  <si>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</si>
  <si>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</si>
  <si>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</si>
  <si>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</si>
  <si>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</si>
  <si>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</si>
  <si>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</si>
  <si>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</si>
  <si>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</si>
  <si>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</si>
  <si>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</si>
  <si>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</si>
  <si>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</si>
  <si>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</si>
  <si>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</si>
  <si>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</si>
  <si>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</si>
  <si>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</si>
  <si>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</si>
  <si>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</si>
  <si>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</si>
  <si>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</si>
  <si>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</si>
  <si>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</si>
  <si>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</si>
  <si>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</si>
  <si>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</si>
  <si>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</si>
  <si>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</si>
  <si>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</si>
  <si>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</si>
  <si>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</si>
  <si>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</si>
  <si>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</si>
  <si>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</si>
  <si>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</si>
  <si>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</si>
  <si>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</si>
  <si>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</si>
  <si>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</si>
  <si>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</si>
  <si>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</si>
  <si>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</si>
  <si>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</si>
  <si>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</si>
  <si>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</si>
  <si>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</si>
  <si>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</si>
  <si>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</si>
  <si>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</si>
  <si>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</si>
  <si>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</si>
  <si>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</si>
  <si>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</si>
  <si>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</si>
  <si>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</si>
  <si>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</si>
  <si>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</si>
  <si>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</si>
  <si>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</si>
  <si>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</si>
  <si>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</si>
  <si>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</si>
  <si>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</si>
  <si>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</si>
  <si>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</si>
  <si>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</si>
  <si>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</si>
  <si>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</si>
  <si>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</si>
  <si>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</si>
  <si>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</si>
  <si>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</si>
  <si>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</si>
  <si>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</si>
  <si>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</si>
  <si>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</si>
  <si>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</si>
  <si>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</si>
  <si>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</si>
  <si>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</si>
  <si>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</si>
  <si>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</si>
  <si>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</si>
  <si>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</si>
  <si>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</si>
  <si>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</si>
  <si>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</si>
  <si>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</si>
  <si>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</si>
  <si>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</si>
  <si>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</si>
  <si>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</si>
  <si>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</si>
  <si>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</si>
  <si>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</si>
  <si>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</si>
  <si>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</si>
  <si>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</si>
  <si>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</si>
  <si>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</si>
  <si>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</si>
  <si>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</si>
  <si>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</si>
  <si>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</si>
  <si>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</si>
  <si>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</si>
  <si>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</si>
  <si>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</si>
  <si>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</si>
  <si>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</si>
  <si>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</si>
  <si>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</si>
  <si>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</si>
  <si>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</si>
  <si>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</si>
  <si>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</si>
  <si>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</si>
  <si>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</si>
  <si>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</si>
  <si>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</si>
  <si>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</si>
  <si>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</si>
  <si>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</si>
  <si>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</si>
  <si>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</si>
  <si>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</si>
  <si>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</si>
  <si>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</si>
  <si>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</si>
  <si>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</si>
  <si>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</si>
  <si>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</si>
  <si>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</si>
  <si>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</si>
  <si>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</si>
  <si>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</si>
  <si>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</si>
  <si>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</si>
  <si>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</si>
  <si>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</si>
  <si>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</si>
  <si>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</si>
  <si>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</si>
  <si>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</si>
  <si>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</si>
  <si>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</si>
  <si>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</si>
  <si>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</si>
  <si>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</si>
  <si>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</si>
  <si>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</si>
  <si>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</si>
  <si>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</si>
  <si>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</si>
  <si>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</si>
  <si>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</si>
  <si>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</si>
  <si>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</si>
  <si>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</si>
  <si>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</si>
  <si>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</si>
  <si>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</si>
  <si>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</si>
  <si>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</si>
  <si>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</si>
  <si>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</si>
  <si>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</si>
  <si>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</si>
  <si>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</si>
  <si>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</si>
  <si>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</si>
  <si>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</si>
  <si>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</si>
  <si>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</si>
  <si>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</si>
  <si>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</si>
  <si>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</si>
  <si>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</si>
  <si>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</si>
  <si>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</si>
  <si>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</si>
  <si>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</si>
  <si>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</si>
  <si>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</si>
  <si>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</si>
  <si>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</si>
  <si>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</si>
  <si>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</si>
  <si>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</si>
  <si>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</si>
  <si>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</si>
  <si>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</si>
  <si>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</si>
  <si>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</si>
  <si>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</si>
  <si>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</si>
  <si>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</si>
  <si>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</si>
  <si>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</si>
  <si>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</si>
  <si>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</si>
  <si>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</si>
  <si>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</si>
  <si>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</si>
  <si>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</si>
  <si>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</si>
  <si>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</si>
  <si>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</si>
  <si>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</si>
  <si>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</si>
  <si>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</si>
  <si>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</si>
  <si>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</si>
  <si>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</si>
  <si>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</si>
  <si>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</si>
  <si>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</si>
  <si>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</si>
  <si>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</si>
  <si>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</si>
  <si>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</si>
  <si>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</si>
  <si>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</si>
  <si>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</si>
  <si>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</si>
  <si>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</si>
  <si>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</si>
  <si>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</si>
  <si>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</si>
  <si>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</si>
  <si>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</si>
  <si>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</si>
  <si>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</si>
  <si>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</si>
  <si>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</si>
  <si>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</si>
  <si>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</si>
  <si>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</si>
  <si>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</si>
  <si>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</si>
  <si>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</si>
  <si>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</si>
  <si>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</si>
  <si>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</si>
  <si>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</si>
  <si>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</si>
  <si>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</si>
  <si>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</si>
  <si>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</si>
  <si>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</si>
  <si>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</si>
  <si>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</si>
  <si>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</si>
  <si>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</si>
  <si>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</si>
  <si>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</si>
  <si>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</si>
  <si>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</si>
  <si>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</si>
  <si>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</si>
  <si>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</si>
  <si>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</si>
  <si>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</si>
  <si>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</si>
  <si>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</si>
  <si>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</si>
  <si>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</si>
  <si>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</si>
  <si>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</si>
  <si>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</si>
  <si>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</si>
  <si>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</si>
  <si>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</si>
  <si>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</si>
  <si>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</si>
  <si>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</si>
  <si>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</si>
  <si>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</si>
  <si>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</si>
  <si>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</si>
  <si>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</si>
  <si>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</si>
  <si>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</si>
  <si>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</si>
  <si>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</si>
  <si>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</si>
  <si>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</si>
  <si>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</si>
  <si>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</si>
  <si>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</si>
  <si>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</si>
  <si>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</si>
  <si>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</si>
  <si>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</si>
  <si>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</si>
  <si>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</si>
  <si>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</si>
  <si>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</si>
  <si>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</si>
  <si>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</si>
  <si>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</si>
  <si>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</si>
  <si>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</si>
  <si>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</si>
  <si>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</si>
  <si>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</si>
  <si>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</si>
  <si>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</si>
  <si>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</si>
  <si>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</si>
  <si>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</si>
  <si>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</si>
  <si>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</si>
  <si>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</si>
  <si>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</si>
  <si>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</si>
  <si>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</si>
  <si>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</si>
  <si>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</si>
  <si>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</si>
  <si>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</si>
  <si>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</si>
  <si>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</si>
  <si>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</si>
  <si>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</si>
  <si>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</si>
  <si>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</si>
  <si>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</si>
  <si>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</si>
  <si>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</si>
  <si>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</si>
  <si>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</si>
  <si>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</si>
  <si>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</si>
  <si>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</si>
  <si>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</si>
  <si>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</si>
  <si>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</si>
  <si>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</si>
  <si>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</si>
  <si>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</si>
  <si>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</si>
  <si>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</si>
  <si>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</si>
  <si>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</si>
  <si>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</si>
  <si>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</si>
  <si>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</si>
  <si>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</si>
  <si>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</si>
  <si>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</si>
  <si>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</si>
  <si>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</si>
  <si>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</si>
  <si>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</si>
  <si>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</si>
  <si>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</si>
  <si>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</si>
  <si>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</si>
  <si>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</si>
  <si>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</si>
  <si>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</si>
  <si>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</si>
  <si>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</si>
  <si>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</si>
  <si>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</si>
  <si>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</si>
  <si>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</si>
  <si>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</si>
  <si>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</si>
  <si>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</si>
  <si>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</si>
  <si>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</si>
  <si>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</si>
  <si>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</si>
  <si>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</si>
  <si>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</si>
  <si>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</si>
  <si>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</si>
  <si>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</si>
  <si>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</si>
  <si>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</si>
  <si>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</si>
  <si>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</si>
  <si>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</si>
  <si>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</si>
  <si>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</si>
  <si>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</si>
  <si>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</si>
  <si>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</si>
  <si>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</si>
  <si>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</si>
  <si>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</si>
  <si>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</si>
  <si>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</si>
  <si>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</si>
  <si>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</si>
  <si>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</si>
  <si>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</si>
  <si>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</si>
  <si>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</si>
  <si>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</si>
  <si>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</si>
  <si>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</si>
  <si>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</si>
  <si>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</si>
  <si>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</si>
  <si>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</si>
  <si>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</si>
  <si>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</si>
  <si>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</si>
  <si>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</si>
  <si>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</si>
  <si>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</si>
  <si>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</si>
  <si>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</si>
  <si>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</si>
  <si>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</si>
  <si>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</si>
  <si>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</si>
  <si>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</si>
  <si>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</si>
  <si>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</si>
  <si>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</si>
  <si>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</si>
  <si>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</si>
  <si>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</si>
  <si>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</si>
  <si>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</si>
  <si>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</si>
  <si>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</si>
  <si>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</si>
  <si>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</si>
  <si>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</si>
  <si>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</si>
  <si>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</si>
  <si>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</si>
  <si>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</si>
  <si>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</si>
  <si>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</si>
  <si>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</si>
  <si>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</si>
  <si>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</si>
  <si>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</si>
  <si>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</si>
  <si>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</si>
  <si>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</si>
  <si>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</si>
  <si>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</si>
  <si>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</si>
  <si>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</si>
  <si>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</si>
  <si>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</si>
  <si>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</si>
  <si>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</si>
  <si>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</si>
  <si>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</si>
  <si>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</si>
  <si>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</si>
  <si>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</si>
  <si>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</si>
  <si>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</si>
  <si>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</si>
  <si>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</si>
  <si>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</si>
  <si>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</si>
  <si>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</si>
  <si>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</si>
  <si>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</si>
  <si>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</si>
  <si>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</si>
  <si>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</si>
  <si>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</si>
  <si>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</si>
  <si>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</si>
  <si>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</si>
  <si>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</si>
  <si>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</si>
  <si>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</si>
  <si>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</si>
  <si>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</si>
  <si>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</si>
  <si>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</si>
  <si>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</si>
  <si>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</si>
  <si>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</si>
  <si>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</si>
  <si>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</si>
  <si>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</si>
  <si>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</si>
  <si>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</si>
  <si>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</si>
  <si>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</si>
  <si>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</si>
  <si>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</si>
  <si>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</si>
  <si>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</si>
  <si>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</si>
  <si>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</si>
  <si>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</si>
  <si>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</si>
  <si>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</si>
  <si>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</si>
  <si>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</si>
  <si>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</si>
  <si>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</si>
  <si>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</si>
  <si>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</si>
  <si>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</si>
  <si>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</si>
  <si>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</si>
  <si>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</si>
  <si>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</si>
  <si>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</si>
  <si>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</si>
  <si>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</si>
  <si>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</si>
  <si>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</si>
  <si>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</si>
  <si>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</si>
  <si>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</si>
  <si>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</si>
  <si>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</si>
  <si>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</si>
  <si>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</si>
  <si>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</si>
  <si>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</si>
  <si>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</si>
  <si>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</si>
  <si>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</si>
  <si>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</si>
  <si>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</si>
  <si>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</si>
  <si>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</si>
  <si>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</si>
  <si>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</si>
  <si>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</si>
  <si>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</si>
  <si>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</si>
  <si>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</si>
  <si>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</si>
  <si>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</si>
  <si>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</si>
  <si>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</si>
  <si>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</si>
  <si>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</si>
  <si>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</si>
  <si>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</si>
  <si>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</si>
  <si>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</si>
  <si>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</si>
  <si>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</si>
  <si>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</si>
  <si>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</si>
  <si>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</si>
  <si>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</si>
  <si>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</si>
  <si>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</si>
  <si>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</si>
  <si>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</si>
  <si>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</si>
  <si>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</si>
  <si>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</si>
  <si>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</si>
  <si>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</si>
  <si>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</si>
  <si>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</si>
  <si>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</si>
  <si>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</si>
  <si>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</si>
  <si>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</si>
  <si>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</si>
  <si>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</si>
  <si>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</si>
  <si>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</si>
  <si>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</si>
  <si>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</si>
  <si>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</si>
  <si>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</si>
  <si>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</si>
  <si>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</si>
  <si>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</si>
  <si>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</si>
  <si>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</si>
  <si>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</si>
  <si>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</si>
  <si>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</si>
  <si>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</si>
  <si>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</si>
  <si>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</si>
  <si>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</si>
  <si>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</si>
  <si>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</si>
  <si>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</si>
  <si>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</si>
  <si>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</si>
  <si>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</si>
  <si>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</si>
  <si>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</si>
  <si>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</si>
  <si>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</si>
  <si>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</si>
  <si>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</si>
  <si>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</si>
  <si>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</si>
  <si>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</si>
  <si>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</si>
  <si>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</si>
  <si>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</si>
  <si>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</si>
  <si>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</si>
  <si>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</si>
  <si>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</si>
  <si>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</si>
  <si>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</si>
  <si>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</si>
  <si>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</si>
  <si>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</si>
  <si>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</si>
  <si>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</si>
  <si>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</si>
  <si>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</si>
  <si>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</si>
  <si>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</si>
  <si>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</si>
  <si>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</si>
  <si>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</si>
  <si>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</si>
  <si>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</si>
  <si>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</si>
  <si>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</si>
  <si>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</si>
  <si>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</si>
  <si>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</si>
  <si>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</si>
  <si>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</si>
  <si>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</si>
  <si>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</si>
  <si>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</si>
  <si>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</si>
  <si>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</si>
  <si>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</si>
  <si>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</si>
  <si>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</si>
  <si>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</si>
  <si>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</si>
  <si>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</si>
  <si>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</si>
  <si>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</si>
  <si>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</si>
  <si>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</si>
  <si>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</si>
  <si>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</si>
  <si>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</si>
  <si>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</si>
  <si>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</si>
  <si>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</si>
  <si>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</si>
  <si>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</si>
  <si>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</si>
  <si>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</si>
  <si>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</si>
  <si>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</si>
  <si>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</si>
  <si>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</si>
  <si>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</si>
  <si>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</si>
  <si>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</si>
  <si>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</si>
  <si>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</si>
  <si>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</si>
  <si>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</si>
  <si>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</si>
  <si>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</si>
  <si>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</si>
  <si>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</si>
  <si>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</si>
  <si>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</si>
  <si>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</si>
  <si>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</si>
  <si>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</si>
  <si>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</si>
  <si>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</si>
  <si>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</si>
  <si>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</si>
  <si>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</si>
  <si>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</si>
  <si>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</si>
  <si>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</si>
  <si>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</si>
  <si>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</si>
  <si>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</si>
  <si>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</si>
  <si>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</si>
  <si>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</si>
  <si>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</si>
  <si>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</si>
  <si>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</si>
  <si>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</si>
  <si>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</si>
  <si>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</si>
  <si>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</si>
  <si>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</si>
  <si>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</si>
  <si>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</si>
  <si>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</si>
  <si>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</si>
  <si>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</si>
  <si>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</si>
  <si>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</si>
  <si>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</si>
  <si>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</si>
  <si>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</si>
  <si>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</si>
  <si>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</si>
  <si>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</si>
  <si>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</si>
  <si>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</si>
  <si>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</si>
  <si>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</si>
  <si>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</si>
  <si>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</si>
  <si>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</si>
  <si>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</si>
  <si>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</si>
  <si>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</si>
  <si>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</si>
  <si>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</si>
  <si>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</si>
  <si>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</si>
  <si>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</si>
  <si>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</si>
  <si>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</si>
  <si>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</si>
  <si>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</si>
  <si>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</si>
  <si>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</si>
  <si>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</si>
  <si>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</si>
  <si>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</si>
  <si>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</si>
  <si>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</si>
  <si>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</si>
  <si>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</si>
  <si>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</si>
  <si>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</si>
  <si>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</si>
  <si>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</si>
  <si>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</si>
  <si>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</si>
  <si>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</si>
  <si>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</si>
  <si>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</si>
  <si>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</si>
  <si>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</si>
  <si>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</si>
  <si>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</si>
  <si>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</si>
  <si>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</si>
  <si>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</si>
  <si>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</si>
  <si>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</si>
  <si>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</si>
  <si>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</si>
  <si>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</si>
  <si>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</si>
  <si>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</si>
  <si>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</si>
  <si>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</si>
  <si>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</si>
  <si>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</si>
  <si>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</si>
  <si>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</si>
  <si>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</si>
  <si>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</si>
  <si>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</si>
  <si>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</si>
  <si>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</si>
  <si>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</si>
  <si>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</si>
  <si>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</si>
  <si>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</si>
  <si>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</si>
  <si>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</si>
  <si>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</si>
  <si>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</si>
  <si>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</si>
  <si>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</si>
  <si>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</si>
  <si>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</si>
  <si>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</si>
  <si>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</si>
  <si>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</si>
  <si>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</si>
  <si>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</si>
  <si>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</si>
  <si>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</si>
  <si>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</si>
  <si>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</si>
  <si>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</si>
  <si>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</si>
  <si>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</si>
  <si>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</si>
  <si>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</si>
  <si>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</si>
  <si>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</si>
  <si>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</si>
  <si>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</si>
  <si>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</si>
  <si>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</si>
  <si>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</si>
  <si>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</si>
  <si>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</si>
  <si>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</si>
  <si>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</si>
  <si>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</si>
  <si>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</si>
  <si>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</si>
  <si>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</si>
  <si>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</si>
  <si>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</si>
  <si>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</si>
  <si>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</si>
  <si>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</si>
  <si>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</si>
  <si>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</si>
  <si>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</si>
  <si>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</si>
  <si>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</si>
  <si>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</si>
  <si>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</si>
  <si>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</si>
  <si>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</si>
  <si>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</si>
  <si>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</si>
  <si>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</si>
  <si>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</si>
  <si>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</si>
  <si>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</si>
  <si>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</si>
  <si>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</si>
  <si>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</si>
  <si>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</si>
  <si>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</si>
  <si>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</si>
  <si>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</si>
  <si>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</si>
  <si>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</si>
  <si>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</si>
  <si>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</si>
  <si>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</si>
  <si>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</si>
  <si>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</si>
  <si>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</si>
  <si>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</si>
  <si>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</si>
  <si>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</si>
  <si>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</si>
  <si>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</si>
  <si>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</si>
  <si>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</si>
  <si>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</si>
  <si>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</si>
  <si>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</si>
  <si>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</si>
  <si>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</si>
  <si>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</si>
  <si>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</si>
  <si>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</si>
  <si>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</si>
  <si>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</si>
  <si>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</si>
  <si>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</si>
  <si>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</si>
  <si>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</si>
  <si>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</si>
  <si>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</si>
  <si>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</si>
  <si>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</si>
  <si>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</si>
  <si>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</si>
  <si>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</si>
  <si>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</si>
  <si>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</si>
  <si>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</si>
  <si>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</si>
  <si>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</si>
  <si>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</si>
  <si>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</si>
  <si>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</si>
  <si>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</si>
  <si>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</si>
  <si>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</si>
  <si>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</si>
  <si>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</si>
  <si>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</si>
  <si>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</si>
  <si>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</si>
  <si>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</si>
  <si>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</si>
  <si>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</si>
  <si>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</si>
  <si>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</si>
  <si>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</si>
  <si>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</si>
  <si>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</si>
  <si>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</si>
  <si>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</si>
  <si>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</si>
  <si>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</si>
  <si>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</si>
  <si>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</si>
  <si>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</si>
  <si>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</si>
  <si>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</si>
  <si>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</si>
  <si>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</si>
  <si>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</si>
  <si>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</si>
  <si>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</si>
  <si>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</si>
  <si>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</si>
  <si>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</si>
  <si>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</si>
  <si>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</si>
  <si>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</si>
  <si>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</si>
  <si>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</si>
  <si>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</si>
  <si>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</si>
  <si>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</si>
  <si>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</si>
  <si>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</si>
  <si>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</si>
  <si>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</si>
  <si>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</si>
  <si>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</si>
  <si>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</si>
  <si>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</si>
  <si>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</si>
  <si>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</si>
  <si>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</si>
  <si>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</si>
  <si>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</si>
  <si>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</si>
  <si>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</si>
  <si>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</si>
  <si>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</si>
  <si>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</si>
  <si>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</si>
  <si>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</si>
  <si>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</si>
  <si>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</si>
  <si>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</si>
  <si>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</si>
  <si>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</si>
  <si>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</si>
  <si>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</si>
  <si>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</si>
  <si>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</si>
  <si>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</si>
  <si>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</si>
  <si>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</si>
  <si>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</si>
  <si>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</si>
  <si>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</si>
  <si>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</si>
  <si>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</si>
  <si>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</si>
  <si>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</si>
  <si>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</si>
  <si>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</si>
  <si>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</si>
  <si>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</si>
  <si>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</si>
  <si>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</si>
  <si>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</si>
  <si>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</si>
  <si>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</si>
  <si>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</si>
  <si>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</si>
  <si>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</si>
  <si>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</si>
  <si>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</si>
  <si>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</si>
  <si>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</si>
  <si>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</si>
  <si>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</si>
  <si>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</si>
  <si>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</si>
  <si>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</si>
  <si>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</si>
  <si>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</si>
  <si>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</si>
  <si>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</si>
  <si>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</si>
  <si>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</si>
  <si>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</si>
  <si>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</si>
  <si>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</si>
  <si>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</si>
  <si>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</si>
  <si>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</si>
  <si>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</si>
  <si>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</si>
  <si>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</si>
  <si>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</si>
  <si>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</si>
  <si>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</si>
  <si>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</si>
  <si>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</si>
  <si>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</si>
  <si>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</si>
  <si>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</si>
  <si>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</si>
  <si>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</si>
  <si>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</si>
  <si>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</si>
  <si>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</si>
  <si>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</si>
  <si>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</si>
  <si>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</si>
  <si>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</si>
  <si>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</si>
  <si>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</si>
  <si>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</si>
  <si>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</si>
  <si>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</si>
  <si>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</si>
  <si>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</si>
  <si>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</si>
  <si>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</si>
  <si>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</si>
  <si>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</si>
  <si>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</si>
  <si>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</si>
  <si>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</si>
  <si>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</si>
  <si>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</si>
  <si>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</si>
  <si>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</si>
  <si>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</si>
  <si>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</si>
  <si>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</si>
  <si>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</si>
  <si>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</si>
  <si>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</si>
  <si>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</si>
  <si>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</si>
  <si>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</si>
  <si>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</si>
  <si>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</si>
  <si>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</si>
  <si>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</si>
  <si>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</si>
  <si>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</si>
  <si>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</si>
  <si>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</si>
  <si>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</si>
  <si>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</si>
  <si>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</si>
  <si>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</si>
  <si>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</si>
  <si>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</si>
  <si>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</si>
  <si>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</si>
  <si>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</si>
  <si>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</si>
  <si>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</si>
  <si>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</si>
  <si>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</si>
  <si>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</si>
  <si>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</si>
  <si>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</si>
  <si>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</si>
  <si>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</si>
  <si>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</si>
  <si>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</si>
  <si>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</si>
  <si>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</si>
  <si>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</si>
  <si>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</si>
  <si>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</si>
  <si>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</si>
  <si>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</si>
  <si>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</si>
  <si>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</si>
  <si>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</si>
  <si>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</si>
  <si>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</si>
  <si>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</si>
  <si>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</si>
  <si>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</si>
  <si>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</si>
  <si>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</si>
  <si>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</si>
  <si>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</si>
  <si>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</si>
  <si>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</si>
  <si>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</si>
  <si>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</si>
  <si>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</si>
  <si>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</si>
  <si>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</si>
  <si>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</si>
  <si>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</si>
  <si>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</si>
  <si>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</si>
  <si>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</si>
  <si>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</si>
  <si>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</si>
  <si>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</si>
  <si>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</si>
  <si>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</si>
  <si>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</si>
  <si>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</si>
  <si>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</si>
  <si>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</si>
  <si>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</si>
  <si>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</si>
  <si>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</si>
  <si>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</si>
  <si>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</si>
  <si>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</si>
  <si>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</si>
  <si>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</si>
  <si>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</si>
  <si>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</si>
  <si>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</si>
  <si>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</si>
  <si>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</si>
  <si>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</si>
  <si>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</si>
  <si>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</si>
  <si>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</si>
  <si>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</si>
  <si>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</si>
  <si>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</si>
  <si>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</si>
  <si>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</si>
  <si>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</si>
  <si>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</si>
  <si>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</si>
  <si>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</si>
  <si>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</si>
  <si>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</si>
  <si>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</si>
  <si>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</si>
  <si>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</si>
  <si>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</si>
  <si>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</si>
  <si>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</si>
  <si>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</si>
  <si>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</si>
  <si>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</si>
  <si>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</si>
  <si>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</si>
  <si>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</si>
  <si>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</si>
  <si>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</si>
  <si>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</si>
  <si>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</si>
  <si>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</si>
  <si>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</si>
  <si>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</si>
  <si>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</si>
  <si>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</si>
  <si>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</si>
  <si>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</si>
  <si>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</si>
  <si>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</si>
  <si>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</si>
  <si>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</si>
  <si>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</si>
  <si>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</si>
  <si>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</si>
  <si>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</si>
  <si>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</si>
  <si>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</si>
  <si>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</si>
  <si>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</si>
  <si>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</si>
  <si>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</si>
  <si>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</si>
  <si>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</si>
  <si>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</si>
  <si>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</si>
  <si>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</si>
  <si>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</si>
  <si>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</si>
  <si>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</si>
  <si>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</si>
  <si>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</si>
  <si>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</si>
  <si>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</si>
  <si>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</si>
  <si>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</si>
  <si>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</si>
  <si>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</si>
  <si>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</si>
  <si>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</si>
  <si>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</si>
  <si>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</si>
  <si>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</si>
  <si>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</si>
  <si>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</si>
  <si>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</si>
  <si>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</si>
  <si>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</si>
  <si>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</si>
  <si>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</si>
  <si>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</si>
  <si>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</si>
  <si>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</si>
  <si>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</si>
  <si>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</si>
  <si>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</si>
  <si>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</si>
  <si>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</si>
  <si>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</si>
  <si>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</si>
  <si>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</si>
  <si>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</si>
  <si>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</si>
  <si>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</si>
  <si>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</si>
  <si>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</si>
  <si>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</si>
  <si>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</si>
  <si>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</si>
  <si>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</si>
  <si>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</si>
  <si>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</si>
  <si>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</si>
  <si>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</si>
  <si>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</si>
  <si>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</si>
  <si>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</si>
  <si>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</si>
  <si>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</si>
  <si>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</si>
  <si>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</si>
  <si>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</si>
  <si>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</si>
  <si>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</si>
  <si>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</si>
  <si>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</si>
  <si>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</si>
  <si>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</si>
  <si>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</si>
  <si>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</si>
  <si>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</si>
  <si>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</si>
  <si>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</si>
  <si>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</si>
  <si>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</si>
  <si>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</si>
  <si>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</si>
  <si>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</si>
  <si>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</si>
  <si>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</si>
  <si>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</si>
  <si>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</si>
  <si>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</si>
  <si>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</si>
  <si>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</si>
  <si>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</si>
  <si>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</si>
  <si>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</si>
  <si>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</si>
  <si>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</si>
  <si>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</si>
  <si>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</si>
  <si>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</si>
  <si>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</si>
  <si>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</si>
  <si>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</si>
  <si>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</si>
  <si>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</si>
  <si>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</si>
  <si>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</si>
  <si>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</si>
  <si>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</si>
  <si>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</si>
  <si>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</si>
  <si>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</si>
  <si>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</si>
  <si>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</si>
  <si>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</si>
  <si>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</si>
  <si>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</si>
  <si>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</si>
  <si>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</si>
  <si>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</si>
  <si>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</si>
  <si>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</si>
  <si>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</si>
  <si>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</si>
  <si>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</si>
  <si>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</si>
  <si>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</si>
  <si>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</si>
  <si>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</si>
  <si>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</si>
  <si>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</si>
  <si>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</si>
  <si>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</si>
  <si>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</si>
  <si>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</si>
  <si>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</si>
  <si>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</si>
  <si>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</si>
  <si>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</si>
  <si>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</si>
  <si>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</si>
  <si>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</si>
  <si>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</si>
  <si>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</si>
  <si>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</si>
  <si>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</si>
  <si>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</si>
  <si>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</si>
  <si>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</si>
  <si>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</si>
  <si>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</si>
  <si>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</si>
  <si>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</si>
  <si>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</si>
  <si>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</si>
  <si>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</si>
  <si>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</si>
  <si>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</si>
  <si>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</si>
  <si>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</si>
  <si>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</si>
  <si>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</si>
  <si>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</si>
  <si>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</si>
  <si>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</si>
  <si>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</si>
  <si>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</si>
  <si>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</si>
  <si>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</si>
  <si>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</si>
  <si>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</si>
  <si>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</si>
  <si>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</si>
  <si>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</si>
  <si>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</si>
  <si>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</si>
  <si>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</si>
  <si>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</si>
  <si>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</si>
  <si>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</si>
  <si>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</si>
  <si>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</si>
  <si>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</si>
  <si>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</si>
  <si>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</si>
  <si>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</si>
  <si>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</si>
  <si>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</si>
  <si>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</si>
  <si>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</si>
  <si>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</si>
  <si>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</si>
  <si>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</si>
  <si>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</si>
  <si>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</si>
  <si>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</si>
  <si>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</si>
  <si>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</si>
  <si>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</si>
  <si>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</si>
  <si>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</si>
  <si>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</si>
  <si>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</si>
  <si>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</si>
  <si>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</si>
  <si>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</si>
  <si>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</si>
  <si>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</si>
  <si>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</si>
  <si>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</si>
  <si>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</si>
  <si>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</si>
  <si>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</si>
  <si>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</si>
  <si>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</si>
  <si>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</si>
  <si>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</si>
  <si>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</si>
  <si>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</si>
  <si>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</si>
  <si>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</si>
  <si>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</si>
  <si>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</si>
  <si>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</si>
  <si>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</si>
  <si>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</si>
  <si>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</si>
  <si>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</si>
  <si>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</si>
  <si>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</si>
  <si>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</si>
  <si>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</si>
  <si>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</si>
  <si>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</si>
  <si>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</si>
  <si>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</si>
  <si>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</si>
  <si>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</si>
  <si>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</si>
  <si>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</si>
  <si>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</si>
  <si>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</si>
  <si>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</si>
  <si>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</si>
  <si>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</si>
  <si>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</si>
  <si>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</si>
  <si>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</si>
  <si>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</si>
  <si>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</si>
  <si>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</si>
  <si>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</si>
  <si>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</si>
  <si>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</si>
  <si>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</si>
  <si>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</si>
  <si>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</si>
  <si>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</si>
  <si>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</si>
  <si>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</si>
  <si>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</si>
  <si>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</si>
  <si>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</si>
  <si>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</si>
  <si>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</si>
  <si>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</si>
  <si>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</si>
  <si>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</si>
  <si>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</si>
  <si>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</si>
  <si>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</si>
  <si>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</si>
  <si>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</si>
  <si>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</si>
  <si>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</si>
  <si>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</si>
  <si>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</si>
  <si>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</si>
  <si>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</si>
  <si>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</si>
  <si>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</si>
  <si>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</si>
  <si>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</si>
  <si>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</si>
  <si>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</si>
  <si>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</si>
  <si>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</si>
  <si>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</si>
  <si>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</si>
  <si>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</si>
  <si>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</si>
  <si>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</si>
  <si>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</si>
  <si>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</si>
  <si>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</si>
  <si>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</si>
  <si>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</si>
  <si>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</si>
  <si>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</si>
  <si>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</si>
  <si>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</si>
  <si>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</si>
  <si>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</si>
  <si>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</si>
  <si>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</si>
  <si>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</si>
  <si>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</si>
  <si>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</si>
  <si>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</si>
  <si>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</si>
  <si>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</si>
  <si>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</si>
  <si>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</si>
  <si>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</si>
  <si>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</si>
  <si>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</si>
  <si>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</si>
  <si>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</si>
  <si>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</si>
  <si>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</si>
  <si>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</si>
  <si>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</si>
  <si>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</si>
  <si>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</si>
  <si>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</si>
  <si>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</si>
  <si>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</si>
  <si>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</si>
  <si>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</si>
  <si>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</si>
  <si>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</si>
  <si>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</si>
  <si>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</si>
  <si>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</si>
  <si>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</si>
  <si>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</si>
  <si>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</si>
  <si>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</si>
  <si>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</si>
  <si>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</si>
  <si>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</si>
  <si>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</si>
  <si>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</si>
  <si>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</si>
  <si>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</si>
  <si>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</si>
  <si>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</si>
  <si>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</si>
  <si>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</si>
  <si>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</si>
  <si>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</si>
  <si>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</si>
  <si>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</si>
  <si>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</si>
  <si>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</si>
  <si>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</si>
  <si>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</si>
  <si>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</si>
  <si>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</si>
  <si>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</si>
  <si>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</si>
  <si>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</si>
  <si>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</si>
  <si>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</si>
  <si>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</si>
  <si>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</si>
  <si>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</si>
  <si>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</si>
  <si>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</si>
  <si>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</si>
  <si>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</si>
  <si>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</si>
  <si>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</si>
  <si>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</si>
  <si>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</si>
  <si>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</si>
  <si>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</si>
  <si>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</si>
  <si>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</si>
  <si>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</si>
  <si>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</si>
  <si>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</si>
  <si>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</si>
  <si>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</si>
  <si>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</si>
  <si>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</si>
  <si>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</si>
  <si>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</si>
  <si>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</si>
  <si>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</si>
  <si>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</si>
  <si>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</si>
  <si>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</si>
  <si>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</si>
  <si>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</si>
  <si>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</si>
  <si>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</si>
  <si>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</si>
  <si>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</si>
  <si>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</si>
  <si>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</si>
  <si>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</si>
  <si>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</si>
  <si>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</si>
  <si>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</si>
  <si>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</si>
  <si>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</si>
  <si>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</si>
  <si>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</si>
  <si>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</si>
  <si>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</si>
  <si>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</si>
  <si>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</si>
  <si>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</si>
  <si>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</si>
  <si>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</si>
  <si>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</si>
  <si>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</si>
  <si>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</si>
  <si>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</si>
  <si>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</si>
  <si>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</si>
  <si>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</si>
  <si>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</si>
  <si>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</si>
  <si>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</si>
  <si>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</si>
  <si>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</si>
  <si>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</si>
  <si>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</si>
  <si>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</si>
  <si>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</si>
  <si>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</si>
  <si>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</si>
  <si>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</si>
  <si>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</si>
  <si>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</si>
  <si>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</si>
  <si>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</si>
  <si>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</si>
  <si>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</si>
  <si>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</si>
  <si>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</si>
  <si>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</si>
  <si>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</si>
  <si>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</si>
  <si>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</si>
  <si>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</si>
  <si>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</si>
  <si>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</si>
  <si>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</si>
  <si>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</si>
  <si>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</si>
  <si>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</si>
  <si>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</si>
  <si>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</si>
  <si>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</si>
  <si>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</si>
  <si>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</si>
  <si>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</si>
  <si>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</si>
  <si>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</si>
  <si>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</si>
  <si>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</si>
  <si>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</si>
  <si>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</si>
  <si>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</si>
  <si>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</si>
  <si>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</si>
  <si>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</si>
  <si>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</si>
  <si>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</si>
  <si>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</si>
  <si>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</si>
  <si>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</si>
  <si>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</si>
  <si>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</si>
  <si>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</si>
  <si>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</si>
  <si>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</si>
  <si>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</si>
  <si>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</si>
  <si>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</si>
  <si>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</si>
  <si>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</si>
  <si>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</si>
  <si>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</si>
  <si>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</si>
  <si>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</si>
  <si>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</si>
  <si>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</si>
  <si>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</si>
  <si>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</si>
  <si>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</si>
  <si>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</si>
  <si>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</si>
  <si>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</si>
  <si>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</si>
  <si>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</si>
  <si>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</si>
  <si>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</si>
  <si>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</si>
  <si>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</si>
  <si>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</si>
  <si>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</si>
  <si>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</si>
  <si>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</si>
  <si>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</si>
  <si>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</si>
  <si>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</si>
  <si>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</si>
  <si>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</si>
  <si>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</si>
  <si>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</si>
  <si>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</si>
  <si>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</si>
  <si>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</si>
  <si>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</si>
  <si>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</si>
  <si>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</si>
  <si>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</si>
  <si>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</si>
  <si>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</si>
  <si>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</si>
  <si>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</si>
  <si>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</si>
  <si>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</si>
  <si>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</si>
  <si>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</si>
  <si>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</si>
  <si>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</si>
  <si>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</si>
  <si>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</si>
  <si>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</si>
  <si>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</si>
  <si>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</si>
  <si>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</si>
  <si>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</si>
  <si>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</si>
  <si>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</si>
  <si>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</si>
  <si>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</si>
  <si>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</si>
  <si>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</si>
  <si>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</si>
  <si>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</si>
  <si>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</si>
  <si>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</si>
  <si>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</si>
  <si>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</si>
  <si>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</si>
  <si>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</si>
  <si>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</si>
  <si>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</si>
  <si>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</si>
  <si>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</si>
  <si>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</si>
  <si>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</si>
  <si>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</si>
  <si>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</si>
  <si>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</si>
  <si>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</si>
  <si>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</si>
  <si>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</si>
  <si>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</si>
  <si>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</si>
  <si>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</si>
  <si>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</si>
  <si>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</si>
  <si>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</si>
  <si>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</si>
  <si>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</si>
  <si>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</si>
  <si>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</si>
  <si>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</si>
  <si>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</si>
  <si>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</si>
  <si>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</si>
  <si>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</si>
  <si>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</si>
  <si>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</si>
  <si>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</si>
  <si>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</si>
  <si>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</si>
  <si>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</si>
  <si>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</si>
  <si>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</si>
  <si>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</si>
  <si>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</si>
  <si>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</si>
  <si>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</si>
  <si>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</si>
  <si>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</si>
  <si>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</si>
  <si>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</si>
  <si>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</si>
  <si>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</si>
  <si>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</si>
  <si>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</si>
  <si>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</si>
  <si>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</si>
  <si>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</si>
  <si>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</si>
  <si>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</si>
  <si>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</si>
  <si>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</si>
  <si>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</si>
  <si>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</si>
  <si>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</si>
  <si>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</si>
  <si>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</si>
  <si>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</si>
  <si>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</si>
  <si>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</si>
  <si>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</si>
  <si>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</si>
  <si>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</si>
  <si>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</si>
  <si>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</si>
  <si>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</si>
  <si>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</si>
  <si>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</si>
  <si>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</si>
  <si>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</si>
  <si>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</si>
  <si>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</si>
  <si>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</si>
  <si>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</si>
  <si>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</si>
  <si>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</si>
  <si>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</si>
  <si>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</si>
  <si>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</si>
  <si>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</si>
  <si>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</si>
  <si>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</si>
  <si>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</si>
  <si>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</si>
  <si>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</si>
  <si>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</si>
  <si>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</si>
  <si>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</si>
  <si>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</si>
  <si>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</si>
  <si>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</si>
  <si>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</si>
  <si>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</si>
  <si>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</si>
  <si>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</si>
  <si>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</si>
  <si>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</si>
  <si>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</si>
  <si>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</si>
  <si>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</si>
  <si>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</si>
  <si>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</si>
  <si>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</si>
  <si>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</si>
  <si>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</si>
  <si>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</si>
  <si>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</si>
  <si>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</si>
  <si>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</si>
  <si>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</si>
  <si>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</si>
  <si>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</si>
  <si>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</si>
  <si>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</si>
  <si>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</si>
  <si>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</si>
  <si>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</si>
  <si>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</si>
  <si>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</si>
  <si>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</si>
  <si>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</si>
  <si>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</si>
  <si>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</si>
  <si>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</si>
  <si>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</si>
  <si>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</si>
  <si>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</si>
  <si>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</si>
  <si>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</si>
  <si>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</si>
  <si>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</si>
  <si>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</si>
  <si>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</si>
  <si>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</si>
  <si>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</si>
  <si>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</si>
  <si>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</si>
  <si>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</si>
  <si>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</si>
  <si>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</si>
  <si>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</si>
  <si>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</si>
  <si>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</si>
  <si>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</si>
  <si>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</si>
  <si>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</si>
  <si>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</si>
  <si>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</si>
  <si>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</si>
  <si>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</si>
  <si>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</si>
  <si>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</si>
  <si>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</si>
  <si>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</si>
  <si>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</si>
  <si>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</si>
  <si>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</si>
  <si>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</si>
  <si>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</si>
  <si>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</si>
  <si>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</si>
  <si>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</si>
  <si>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</si>
  <si>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</si>
  <si>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</si>
  <si>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</si>
  <si>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</si>
  <si>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</si>
  <si>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</si>
  <si>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</si>
  <si>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</si>
  <si>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</si>
  <si>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</si>
  <si>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</si>
  <si>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</si>
  <si>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</si>
  <si>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</si>
  <si>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</si>
  <si>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</si>
  <si>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</si>
  <si>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</si>
  <si>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</si>
  <si>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</si>
  <si>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</si>
  <si>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</si>
  <si>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</si>
  <si>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</si>
  <si>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</si>
  <si>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</si>
  <si>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</si>
  <si>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</si>
  <si>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</si>
  <si>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</si>
  <si>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</si>
  <si>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</si>
  <si>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</si>
  <si>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</si>
  <si>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</si>
  <si>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</si>
  <si>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</si>
  <si>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</si>
  <si>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</si>
  <si>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</si>
  <si>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</si>
  <si>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</si>
  <si>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</si>
  <si>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</si>
  <si>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</si>
  <si>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</si>
  <si>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</si>
  <si>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</si>
  <si>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</si>
  <si>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</si>
  <si>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</si>
  <si>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</si>
  <si>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</si>
  <si>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</si>
  <si>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</si>
  <si>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</si>
  <si>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</si>
  <si>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</si>
  <si>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</si>
  <si>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</si>
  <si>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</si>
  <si>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</si>
  <si>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</si>
  <si>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</si>
  <si>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</si>
  <si>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</si>
  <si>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</si>
  <si>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</si>
  <si>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</si>
  <si>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</si>
  <si>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</si>
  <si>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</si>
  <si>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</si>
  <si>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</si>
  <si>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</si>
  <si>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</si>
  <si>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</si>
  <si>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</si>
  <si>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</si>
  <si>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</si>
  <si>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</si>
  <si>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</si>
  <si>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</si>
  <si>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</si>
  <si>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</si>
  <si>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</si>
  <si>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</si>
  <si>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</si>
  <si>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</si>
  <si>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</si>
  <si>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</si>
  <si>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</si>
  <si>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</si>
  <si>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</si>
  <si>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</si>
  <si>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</si>
  <si>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</si>
  <si>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</si>
  <si>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</si>
  <si>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</si>
  <si>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</si>
  <si>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</si>
  <si>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</si>
  <si>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</si>
  <si>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</si>
  <si>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</si>
  <si>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</si>
  <si>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</si>
  <si>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</si>
  <si>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</si>
  <si>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</si>
  <si>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</si>
  <si>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</si>
  <si>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</si>
  <si>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</si>
  <si>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</si>
  <si>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</si>
  <si>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</si>
  <si>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</si>
  <si>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</si>
  <si>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</si>
  <si>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</si>
  <si>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</si>
  <si>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</si>
  <si>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</si>
  <si>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</si>
  <si>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</si>
  <si>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</si>
  <si>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</si>
  <si>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</si>
  <si>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</si>
  <si>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</si>
  <si>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</si>
  <si>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</si>
  <si>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</si>
  <si>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</si>
  <si>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</si>
  <si>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</si>
  <si>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</si>
  <si>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</si>
  <si>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</si>
  <si>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</si>
  <si>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</si>
  <si>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</si>
  <si>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</si>
  <si>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</si>
  <si>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</si>
  <si>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</si>
  <si>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</si>
  <si>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</si>
  <si>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</si>
  <si>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</si>
  <si>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</si>
  <si>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</si>
  <si>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</si>
  <si>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</si>
  <si>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</si>
  <si>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</si>
  <si>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</si>
  <si>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</si>
  <si>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</si>
  <si>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</si>
  <si>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</si>
  <si>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</si>
  <si>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</si>
  <si>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</si>
  <si>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</si>
  <si>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</si>
  <si>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</si>
  <si>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</si>
  <si>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</si>
  <si>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</si>
  <si>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</si>
  <si>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</si>
  <si>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</si>
  <si>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</si>
  <si>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</si>
  <si>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</si>
  <si>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</si>
  <si>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</si>
  <si>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</si>
  <si>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</si>
  <si>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</si>
  <si>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</si>
  <si>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</si>
  <si>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</si>
  <si>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</si>
  <si>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</si>
  <si>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</si>
  <si>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</si>
  <si>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</si>
  <si>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</si>
  <si>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</si>
  <si>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</si>
  <si>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</si>
  <si>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</si>
  <si>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</si>
  <si>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</si>
  <si>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</si>
  <si>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</si>
  <si>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</si>
  <si>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</si>
  <si>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</si>
  <si>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</si>
  <si>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</si>
  <si>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</si>
  <si>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</si>
  <si>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</si>
  <si>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</si>
  <si>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</si>
  <si>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</si>
  <si>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</si>
  <si>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</si>
  <si>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</si>
  <si>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</si>
  <si>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</si>
  <si>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</si>
  <si>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</si>
  <si>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</si>
  <si>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</si>
  <si>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</si>
  <si>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</si>
  <si>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</si>
  <si>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</si>
  <si>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</si>
  <si>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</si>
  <si>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</si>
  <si>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</si>
  <si>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</si>
  <si>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</si>
  <si>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</si>
  <si>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</si>
  <si>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</si>
  <si>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</si>
  <si>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</si>
  <si>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</si>
  <si>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</si>
  <si>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</si>
  <si>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</si>
  <si>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</si>
  <si>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</si>
  <si>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</si>
  <si>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</si>
  <si>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</si>
  <si>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</si>
  <si>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</si>
  <si>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</si>
  <si>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</si>
  <si>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</si>
  <si>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</si>
  <si>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</si>
  <si>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</si>
  <si>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</si>
  <si>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</si>
  <si>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</si>
  <si>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</si>
  <si>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</si>
  <si>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</si>
  <si>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</si>
  <si>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</si>
  <si>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</si>
  <si>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</si>
  <si>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</si>
  <si>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</si>
  <si>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</si>
  <si>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</si>
  <si>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</si>
  <si>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</si>
  <si>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</si>
  <si>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</si>
  <si>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</si>
  <si>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</si>
  <si>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</si>
  <si>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</si>
  <si>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</si>
  <si>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</si>
  <si>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</si>
  <si>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</si>
  <si>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</si>
  <si>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</si>
  <si>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</si>
  <si>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</si>
  <si>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</si>
  <si>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</si>
  <si>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</si>
  <si>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</si>
  <si>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</si>
  <si>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</si>
  <si>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</si>
  <si>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</si>
  <si>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</si>
  <si>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</si>
  <si>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</si>
  <si>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</si>
  <si>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</si>
  <si>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</si>
  <si>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</si>
  <si>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</si>
  <si>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</si>
  <si>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</si>
  <si>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</si>
  <si>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</si>
  <si>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</si>
  <si>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</si>
  <si>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</si>
  <si>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</si>
  <si>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</si>
  <si>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</si>
  <si>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</si>
  <si>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</si>
  <si>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</si>
  <si>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</si>
  <si>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</si>
  <si>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</si>
  <si>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</si>
  <si>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</si>
  <si>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</si>
  <si>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</si>
  <si>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</si>
  <si>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</si>
  <si>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</si>
  <si>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</si>
  <si>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</si>
  <si>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</si>
  <si>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</si>
  <si>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</si>
  <si>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</si>
  <si>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</si>
  <si>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</si>
  <si>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</si>
  <si>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</si>
  <si>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</si>
  <si>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</si>
  <si>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</si>
  <si>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</si>
  <si>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</si>
  <si>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</si>
  <si>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</si>
  <si>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</si>
  <si>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</si>
  <si>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</si>
  <si>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</si>
  <si>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</si>
  <si>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</si>
  <si>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</si>
  <si>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</si>
  <si>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</si>
  <si>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</si>
  <si>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</si>
  <si>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</si>
  <si>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</si>
  <si>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</si>
  <si>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</si>
  <si>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</si>
  <si>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</si>
  <si>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</si>
  <si>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</si>
  <si>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</si>
  <si>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</si>
  <si>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</si>
  <si>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</si>
  <si>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</si>
  <si>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</si>
  <si>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</si>
  <si>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</si>
  <si>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</si>
  <si>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</si>
  <si>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</si>
  <si>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</si>
  <si>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</si>
  <si>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</si>
  <si>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</si>
  <si>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</si>
  <si>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</si>
  <si>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</si>
  <si>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</si>
  <si>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</si>
  <si>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</si>
  <si>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</si>
  <si>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</si>
  <si>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</si>
  <si>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</si>
  <si>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</si>
  <si>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</si>
  <si>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</si>
  <si>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</si>
  <si>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</si>
  <si>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</si>
  <si>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</si>
  <si>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</si>
  <si>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</si>
  <si>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</si>
  <si>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</si>
  <si>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</si>
  <si>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</si>
  <si>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</si>
  <si>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</si>
  <si>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</si>
  <si>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</si>
  <si>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</si>
  <si>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</si>
  <si>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</si>
  <si>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</si>
  <si>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</si>
  <si>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</si>
  <si>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</si>
  <si>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</si>
  <si>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</si>
  <si>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</si>
  <si>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</si>
  <si>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</si>
  <si>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</si>
  <si>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</si>
  <si>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</si>
  <si>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</si>
  <si>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</si>
  <si>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</si>
  <si>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</si>
  <si>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</si>
  <si>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</si>
  <si>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</si>
  <si>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</si>
  <si>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</si>
  <si>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</si>
  <si>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</si>
  <si>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</si>
  <si>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</si>
  <si>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</si>
  <si>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</si>
  <si>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</si>
  <si>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</si>
  <si>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</si>
  <si>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</si>
  <si>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</si>
  <si>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</si>
  <si>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</si>
  <si>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</si>
  <si>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</si>
  <si>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</si>
  <si>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</si>
  <si>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</si>
  <si>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</si>
  <si>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</si>
  <si>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</si>
  <si>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</si>
  <si>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</si>
  <si>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</si>
  <si>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</si>
  <si>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</si>
  <si>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</si>
  <si>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</si>
  <si>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</si>
  <si>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</si>
  <si>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</si>
  <si>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</si>
  <si>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</si>
  <si>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</si>
  <si>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</si>
  <si>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</si>
  <si>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</si>
  <si>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</si>
  <si>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</si>
  <si>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</si>
  <si>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</si>
  <si>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</si>
  <si>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</si>
  <si>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</si>
  <si>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</si>
  <si>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</si>
  <si>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</si>
  <si>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</si>
  <si>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</si>
  <si>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</si>
  <si>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</si>
  <si>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</si>
  <si>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</si>
  <si>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</si>
  <si>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</si>
  <si>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</si>
  <si>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</si>
  <si>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</si>
  <si>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</si>
  <si>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</si>
  <si>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</si>
  <si>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</si>
  <si>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</si>
  <si>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</si>
  <si>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</si>
  <si>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</si>
  <si>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</si>
  <si>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</si>
  <si>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</si>
  <si>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</si>
  <si>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</si>
  <si>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</si>
  <si>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</si>
  <si>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</si>
  <si>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</si>
  <si>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</si>
  <si>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</si>
  <si>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</si>
  <si>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</si>
  <si>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</si>
  <si>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</si>
  <si>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</si>
  <si>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</si>
  <si>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</si>
  <si>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</si>
  <si>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</si>
  <si>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</si>
  <si>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</si>
  <si>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</si>
  <si>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</si>
  <si>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</si>
  <si>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</si>
  <si>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</si>
  <si>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</si>
  <si>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</si>
  <si>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</si>
  <si>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</si>
  <si>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</si>
  <si>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</si>
  <si>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</si>
  <si>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</si>
  <si>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</si>
  <si>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</si>
  <si>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</si>
  <si>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</si>
  <si>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</si>
  <si>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</si>
  <si>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</si>
  <si>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</si>
  <si>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</si>
  <si>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</si>
  <si>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</si>
  <si>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</si>
  <si>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</si>
  <si>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</si>
  <si>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</si>
  <si>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</si>
  <si>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</si>
  <si>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</si>
  <si>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</si>
  <si>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</si>
  <si>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</si>
  <si>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</si>
  <si>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</si>
  <si>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</si>
  <si>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</si>
  <si>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</si>
  <si>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</si>
  <si>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</si>
  <si>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</si>
  <si>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</si>
  <si>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</si>
  <si>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</si>
  <si>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</si>
  <si>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</si>
  <si>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</si>
  <si>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</si>
  <si>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</si>
  <si>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</si>
  <si>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</si>
  <si>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</si>
  <si>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</si>
  <si>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</si>
  <si>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</si>
  <si>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</si>
  <si>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</si>
  <si>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</si>
  <si>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</si>
  <si>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</si>
  <si>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</si>
  <si>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</si>
  <si>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</si>
  <si>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</si>
  <si>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</si>
  <si>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</si>
  <si>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</si>
  <si>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</si>
  <si>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</si>
  <si>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</si>
  <si>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</si>
  <si>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</si>
  <si>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</si>
  <si>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</si>
  <si>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</si>
  <si>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</si>
  <si>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</si>
  <si>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</si>
  <si>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</si>
  <si>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</si>
  <si>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</si>
  <si>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</si>
  <si>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</si>
  <si>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</si>
  <si>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</si>
  <si>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</si>
  <si>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</si>
  <si>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</si>
  <si>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</si>
  <si>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</si>
  <si>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</si>
  <si>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</si>
  <si>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</si>
  <si>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</si>
  <si>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</si>
  <si>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</si>
  <si>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</si>
  <si>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</si>
  <si>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</si>
  <si>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</si>
  <si>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</si>
  <si>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</si>
  <si>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</si>
  <si>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</si>
  <si>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</si>
  <si>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</si>
  <si>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</si>
  <si>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</si>
  <si>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</si>
  <si>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</si>
  <si>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</si>
  <si>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</si>
  <si>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</si>
  <si>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</si>
  <si>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</si>
  <si>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</si>
  <si>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</si>
  <si>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</si>
  <si>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</si>
  <si>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</si>
  <si>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</si>
  <si>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</si>
  <si>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</si>
  <si>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</si>
  <si>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</si>
  <si>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</si>
  <si>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</si>
  <si>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</si>
  <si>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</si>
  <si>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</si>
  <si>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</si>
  <si>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</si>
  <si>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</si>
  <si>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</si>
  <si>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</si>
  <si>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</si>
  <si>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</si>
  <si>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</si>
  <si>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</si>
  <si>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</si>
  <si>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</si>
  <si>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</si>
  <si>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</si>
  <si>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</si>
  <si>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</si>
  <si>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</si>
  <si>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</si>
  <si>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</si>
  <si>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</si>
  <si>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</si>
  <si>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</si>
  <si>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</si>
  <si>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</si>
  <si>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</si>
  <si>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</si>
  <si>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</si>
  <si>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</si>
  <si>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</si>
  <si>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</si>
  <si>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</si>
  <si>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</si>
  <si>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</si>
  <si>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</si>
  <si>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</si>
  <si>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</si>
  <si>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</si>
  <si>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</si>
  <si>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</si>
  <si>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</si>
  <si>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</si>
  <si>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</si>
  <si>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</si>
  <si>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</si>
  <si>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</si>
  <si>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</si>
  <si>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</si>
  <si>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</si>
  <si>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</si>
  <si>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</si>
  <si>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</si>
  <si>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</si>
  <si>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</si>
  <si>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</si>
  <si>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</si>
  <si>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</si>
  <si>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</si>
  <si>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</si>
  <si>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</si>
  <si>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</si>
  <si>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</si>
  <si>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</si>
  <si>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</si>
  <si>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</si>
  <si>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</si>
  <si>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</si>
  <si>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</si>
  <si>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</si>
  <si>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</si>
  <si>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</si>
  <si>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</si>
  <si>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</si>
  <si>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</si>
  <si>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</si>
  <si>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</si>
  <si>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</si>
  <si>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</si>
  <si>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</si>
  <si>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</si>
  <si>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</si>
  <si>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</si>
  <si>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</si>
  <si>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</si>
  <si>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</si>
  <si>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</si>
  <si>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</si>
  <si>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</si>
  <si>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</si>
  <si>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</si>
  <si>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</si>
  <si>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</si>
  <si>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</si>
  <si>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</si>
  <si>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</si>
  <si>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</si>
  <si>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</si>
  <si>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</si>
  <si>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</si>
  <si>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</si>
  <si>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</si>
  <si>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</si>
  <si>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</si>
  <si>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</si>
  <si>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</si>
  <si>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</si>
  <si>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</si>
  <si>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</si>
  <si>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</si>
  <si>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</si>
  <si>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</si>
  <si>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</si>
  <si>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</si>
  <si>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</si>
  <si>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</si>
  <si>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</si>
  <si>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</si>
  <si>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</si>
  <si>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</si>
  <si>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</si>
  <si>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</si>
  <si>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</si>
  <si>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</si>
  <si>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</si>
  <si>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</si>
  <si>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</si>
  <si>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</si>
  <si>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</si>
  <si>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</si>
  <si>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</si>
  <si>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</si>
  <si>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</si>
  <si>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</si>
  <si>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</si>
  <si>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</si>
  <si>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</si>
  <si>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</si>
  <si>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</si>
  <si>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</si>
  <si>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</si>
  <si>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</si>
  <si>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</si>
  <si>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</si>
  <si>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</si>
  <si>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</si>
  <si>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</si>
  <si>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</si>
  <si>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</si>
  <si>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</si>
  <si>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</si>
  <si>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</si>
  <si>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</si>
  <si>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</si>
  <si>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</si>
  <si>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</si>
  <si>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</si>
  <si>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</si>
  <si>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</si>
  <si>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</si>
  <si>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</si>
  <si>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</si>
  <si>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</si>
  <si>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</si>
  <si>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</si>
  <si>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</si>
  <si>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</si>
  <si>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</si>
  <si>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</si>
  <si>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</si>
  <si>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</si>
  <si>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</si>
  <si>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</si>
  <si>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</si>
  <si>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</si>
  <si>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</si>
  <si>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</si>
  <si>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</si>
  <si>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</si>
  <si>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</si>
  <si>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</si>
  <si>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</si>
  <si>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</si>
  <si>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</si>
  <si>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</si>
  <si>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</si>
  <si>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</si>
  <si>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</si>
  <si>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</si>
  <si>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</si>
  <si>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</si>
  <si>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</si>
  <si>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</si>
  <si>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</si>
  <si>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</si>
  <si>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</si>
  <si>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</si>
  <si>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</si>
  <si>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</si>
  <si>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</si>
  <si>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</si>
  <si>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</si>
  <si>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</si>
  <si>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</si>
  <si>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</si>
  <si>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</si>
  <si>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</si>
  <si>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</si>
  <si>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</si>
  <si>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</si>
  <si>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</si>
  <si>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</si>
  <si>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</si>
  <si>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</si>
  <si>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</si>
  <si>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</si>
  <si>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</si>
  <si>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</si>
  <si>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</si>
  <si>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</si>
  <si>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</si>
  <si>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</si>
  <si>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</si>
  <si>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</si>
  <si>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</si>
  <si>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</si>
  <si>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</si>
  <si>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</si>
  <si>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</si>
  <si>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</si>
  <si>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</si>
  <si>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</si>
  <si>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</si>
  <si>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</si>
  <si>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</si>
  <si>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</si>
  <si>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</si>
  <si>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</si>
  <si>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</si>
  <si>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</si>
  <si>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</si>
  <si>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</si>
  <si>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</si>
  <si>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</si>
  <si>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</si>
  <si>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</si>
  <si>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</si>
  <si>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</si>
  <si>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</si>
  <si>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</si>
  <si>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</si>
  <si>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</si>
  <si>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</si>
  <si>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</si>
  <si>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</si>
  <si>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</si>
  <si>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</si>
  <si>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</si>
  <si>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</si>
  <si>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</si>
  <si>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</si>
  <si>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</si>
  <si>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</si>
  <si>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</si>
  <si>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</si>
  <si>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</si>
  <si>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</si>
  <si>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</si>
  <si>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</si>
  <si>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</si>
  <si>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</si>
  <si>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</si>
  <si>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</si>
  <si>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</si>
  <si>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</si>
  <si>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</si>
  <si>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</si>
  <si>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</si>
  <si>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</si>
  <si>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</si>
  <si>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</si>
  <si>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</si>
  <si>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</si>
  <si>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</si>
  <si>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</si>
  <si>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</si>
  <si>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</si>
  <si>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</si>
  <si>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</si>
  <si>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</si>
  <si>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</si>
  <si>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</si>
  <si>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</si>
  <si>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</si>
  <si>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</si>
  <si>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</si>
  <si>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</si>
  <si>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</si>
  <si>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</si>
  <si>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</si>
  <si>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</si>
  <si>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</si>
  <si>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</si>
  <si>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</si>
  <si>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</si>
  <si>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</si>
  <si>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</si>
  <si>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</si>
  <si>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</si>
  <si>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</si>
  <si>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</si>
  <si>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</si>
  <si>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</si>
  <si>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</si>
  <si>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</si>
  <si>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</si>
  <si>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</si>
  <si>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</si>
  <si>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</si>
  <si>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</si>
  <si>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</si>
  <si>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</si>
  <si>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</si>
  <si>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</si>
  <si>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</si>
  <si>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</si>
  <si>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</si>
  <si>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</si>
  <si>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</si>
  <si>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</si>
  <si>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</si>
  <si>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</si>
  <si>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</si>
  <si>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</si>
  <si>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</si>
  <si>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</si>
  <si>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</si>
  <si>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</si>
  <si>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</si>
  <si>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</si>
  <si>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</si>
  <si>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</si>
  <si>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</si>
  <si>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</si>
  <si>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</si>
  <si>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</si>
  <si>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</si>
  <si>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</si>
  <si>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</si>
  <si>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</si>
  <si>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</si>
  <si>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</si>
  <si>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</si>
  <si>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</si>
  <si>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</si>
  <si>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</si>
  <si>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</si>
  <si>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</si>
  <si>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</si>
  <si>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</si>
  <si>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</si>
  <si>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</si>
  <si>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</si>
  <si>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</si>
  <si>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</si>
  <si>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</si>
  <si>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</si>
  <si>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</si>
  <si>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</si>
  <si>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</si>
  <si>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</si>
  <si>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</si>
  <si>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</si>
  <si>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</si>
  <si>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</si>
  <si>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</si>
  <si>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</si>
  <si>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</si>
  <si>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</si>
  <si>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</si>
  <si>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</si>
  <si>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</si>
  <si>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</si>
  <si>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</si>
  <si>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</si>
  <si>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</si>
  <si>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</si>
  <si>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</si>
  <si>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</si>
  <si>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</si>
  <si>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</si>
  <si>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</si>
  <si>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</si>
  <si>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</si>
  <si>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</si>
  <si>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</si>
  <si>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</si>
  <si>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</si>
  <si>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</si>
  <si>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</si>
  <si>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</si>
  <si>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</si>
  <si>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</si>
  <si>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</si>
  <si>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</si>
  <si>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</si>
  <si>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</si>
  <si>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</si>
  <si>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</si>
  <si>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</si>
  <si>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</si>
  <si>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</si>
  <si>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</si>
  <si>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</si>
  <si>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</si>
  <si>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</si>
  <si>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</si>
  <si>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</si>
  <si>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</si>
  <si>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</si>
  <si>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</si>
  <si>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</si>
  <si>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</si>
  <si>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</si>
  <si>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</si>
  <si>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</si>
  <si>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</si>
  <si>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</si>
  <si>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</si>
  <si>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</si>
  <si>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</si>
  <si>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</si>
  <si>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</si>
  <si>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</si>
  <si>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</si>
  <si>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</si>
  <si>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</si>
  <si>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</si>
  <si>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</si>
  <si>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</si>
  <si>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</si>
  <si>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</si>
  <si>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</si>
  <si>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</si>
  <si>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</si>
  <si>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</si>
  <si>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</si>
  <si>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</si>
  <si>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</si>
  <si>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</si>
  <si>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</si>
  <si>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</si>
  <si>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</si>
  <si>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</si>
  <si>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</si>
  <si>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</si>
  <si>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</si>
  <si>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</si>
  <si>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</si>
  <si>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</si>
  <si>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</si>
  <si>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</si>
  <si>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</si>
  <si>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</si>
  <si>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</si>
  <si>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</si>
  <si>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</si>
  <si>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</si>
  <si>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</si>
  <si>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</si>
  <si>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</si>
  <si>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</si>
  <si>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</si>
  <si>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</si>
  <si>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</si>
  <si>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</si>
  <si>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</si>
  <si>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</si>
  <si>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</si>
  <si>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</si>
  <si>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</si>
  <si>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</si>
  <si>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</si>
  <si>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</si>
  <si>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</si>
  <si>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</si>
  <si>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</si>
  <si>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</si>
  <si>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</si>
  <si>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</si>
  <si>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</si>
  <si>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</si>
  <si>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</si>
  <si>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</si>
  <si>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</si>
  <si>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</si>
  <si>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</si>
  <si>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</si>
  <si>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</si>
  <si>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</si>
  <si>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</si>
  <si>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</si>
  <si>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</si>
  <si>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</si>
  <si>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</si>
  <si>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</si>
  <si>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</si>
  <si>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</si>
  <si>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</si>
  <si>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</si>
  <si>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</si>
  <si>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</si>
  <si>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</si>
  <si>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</si>
  <si>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</si>
  <si>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</si>
  <si>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</si>
  <si>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</si>
  <si>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</si>
  <si>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</si>
  <si>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</si>
  <si>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</si>
  <si>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</si>
  <si>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</si>
  <si>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</si>
  <si>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</si>
  <si>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</si>
  <si>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</si>
  <si>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</si>
  <si>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</si>
  <si>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</si>
  <si>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</si>
  <si>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</si>
  <si>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</si>
  <si>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</si>
  <si>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</si>
  <si>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</si>
  <si>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</si>
  <si>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</si>
  <si>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</si>
  <si>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</si>
  <si>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</si>
  <si>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</si>
  <si>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</si>
  <si>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</si>
  <si>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</si>
  <si>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</si>
  <si>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</si>
  <si>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</si>
  <si>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</si>
  <si>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</si>
  <si>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</si>
  <si>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</si>
  <si>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</si>
  <si>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</si>
  <si>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</si>
  <si>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</si>
  <si>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</si>
  <si>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</si>
  <si>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</si>
  <si>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</si>
  <si>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</si>
  <si>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</si>
  <si>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</si>
  <si>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</si>
  <si>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</si>
  <si>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</si>
  <si>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</si>
  <si>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</si>
  <si>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</si>
  <si>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</si>
  <si>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</si>
  <si>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</si>
  <si>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</si>
  <si>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</si>
  <si>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</si>
  <si>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</si>
  <si>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</si>
  <si>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</si>
  <si>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</si>
  <si>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</si>
  <si>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</si>
  <si>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</si>
  <si>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</si>
  <si>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</si>
  <si>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</si>
  <si>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</si>
  <si>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</si>
  <si>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</si>
  <si>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</si>
  <si>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</si>
  <si>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</si>
  <si>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</si>
  <si>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</si>
  <si>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</si>
  <si>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</si>
  <si>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</si>
  <si>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</si>
  <si>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</si>
  <si>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</si>
  <si>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</si>
  <si>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</si>
  <si>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</si>
  <si>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</si>
  <si>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</si>
  <si>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</si>
  <si>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</si>
  <si>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</si>
  <si>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</si>
  <si>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</si>
  <si>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</si>
  <si>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</si>
  <si>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</si>
  <si>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</si>
  <si>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</si>
  <si>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</si>
  <si>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</si>
  <si>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</si>
  <si>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</si>
  <si>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</si>
  <si>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</si>
  <si>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</si>
  <si>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</si>
  <si>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</si>
  <si>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</si>
  <si>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</si>
  <si>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</si>
  <si>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</si>
  <si>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</si>
  <si>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</si>
  <si>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</si>
  <si>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</si>
  <si>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</si>
  <si>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</si>
  <si>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</si>
  <si>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</si>
  <si>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</si>
  <si>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</si>
  <si>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</si>
  <si>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</si>
  <si>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</si>
  <si>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</si>
  <si>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</si>
  <si>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</si>
  <si>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</si>
  <si>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</si>
  <si>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</si>
  <si>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</si>
  <si>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</si>
  <si>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</si>
  <si>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</si>
  <si>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</si>
  <si>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</si>
  <si>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</si>
  <si>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</si>
  <si>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</si>
  <si>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</si>
  <si>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</si>
  <si>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</si>
  <si>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</si>
  <si>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</si>
  <si>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</si>
  <si>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</si>
  <si>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</si>
  <si>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</si>
  <si>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</si>
  <si>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</si>
  <si>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</si>
  <si>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</si>
  <si>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</si>
  <si>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</si>
  <si>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</si>
  <si>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</si>
  <si>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</si>
  <si>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</si>
  <si>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</si>
  <si>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</si>
  <si>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</si>
  <si>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</si>
  <si>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</si>
  <si>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</si>
  <si>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</si>
  <si>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</si>
  <si>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</si>
  <si>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</si>
  <si>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</si>
  <si>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</si>
  <si>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</si>
  <si>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</si>
  <si>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</si>
  <si>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</si>
  <si>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</si>
  <si>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</si>
  <si>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</si>
  <si>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</si>
  <si>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</si>
  <si>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</si>
  <si>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</si>
  <si>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</si>
  <si>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</si>
  <si>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</si>
  <si>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</si>
  <si>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</si>
  <si>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</si>
  <si>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</si>
  <si>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</si>
  <si>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</si>
  <si>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</si>
  <si>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</si>
  <si>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</si>
  <si>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</si>
  <si>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</si>
  <si>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</si>
  <si>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</si>
  <si>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</si>
  <si>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</si>
  <si>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</si>
  <si>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</si>
  <si>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</si>
  <si>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</si>
  <si>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</si>
  <si>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</si>
  <si>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</si>
  <si>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</si>
  <si>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</si>
  <si>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</si>
  <si>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</si>
  <si>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</si>
  <si>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</si>
  <si>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</si>
  <si>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</si>
  <si>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</si>
  <si>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</si>
  <si>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</si>
  <si>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</si>
  <si>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</si>
  <si>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</si>
  <si>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</si>
  <si>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</si>
  <si>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</si>
  <si>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</si>
  <si>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</si>
  <si>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</si>
  <si>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</si>
  <si>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</si>
  <si>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</si>
  <si>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</si>
  <si>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</si>
  <si>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</si>
  <si>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</si>
  <si>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</si>
  <si>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</si>
  <si>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</si>
  <si>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</si>
  <si>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</si>
  <si>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</si>
  <si>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</si>
  <si>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</si>
  <si>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</si>
  <si>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</si>
  <si>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</si>
  <si>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</si>
  <si>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</si>
  <si>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</si>
  <si>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</si>
  <si>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</si>
  <si>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</si>
  <si>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</si>
  <si>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</si>
  <si>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</si>
  <si>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</si>
  <si>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</si>
  <si>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</si>
  <si>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</si>
  <si>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</si>
  <si>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</si>
  <si>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</si>
  <si>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</si>
  <si>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</si>
  <si>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</si>
  <si>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</si>
  <si>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</si>
  <si>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</si>
  <si>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</si>
  <si>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</si>
  <si>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</si>
  <si>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</si>
  <si>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</si>
  <si>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</si>
  <si>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</si>
  <si>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</si>
  <si>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</si>
  <si>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</si>
  <si>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</si>
  <si>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</si>
  <si>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</si>
  <si>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</si>
  <si>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</si>
  <si>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</si>
  <si>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</si>
  <si>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</si>
  <si>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</si>
  <si>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</si>
  <si>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</si>
  <si>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</si>
  <si>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</si>
  <si>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</si>
  <si>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</si>
  <si>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</si>
  <si>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</si>
  <si>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</si>
  <si>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</si>
  <si>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</si>
  <si>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</si>
  <si>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</si>
  <si>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</si>
  <si>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</si>
  <si>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</si>
  <si>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</si>
  <si>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</si>
  <si>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</si>
  <si>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</si>
  <si>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</si>
  <si>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</si>
  <si>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</si>
  <si>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</si>
  <si>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</si>
  <si>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</si>
  <si>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</si>
  <si>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</si>
  <si>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</si>
  <si>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</si>
  <si>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</si>
  <si>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</si>
  <si>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</si>
  <si>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</si>
  <si>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</si>
  <si>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</si>
  <si>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</si>
  <si>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</si>
  <si>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</si>
  <si>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</si>
  <si>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</si>
  <si>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</si>
  <si>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</si>
  <si>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</si>
  <si>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</si>
  <si>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</si>
  <si>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</si>
  <si>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</si>
  <si>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</si>
  <si>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</si>
  <si>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</si>
  <si>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</si>
  <si>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</si>
  <si>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</si>
  <si>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</si>
  <si>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</si>
  <si>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</si>
  <si>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</si>
  <si>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</si>
  <si>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</si>
  <si>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</si>
  <si>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</si>
  <si>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</si>
  <si>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</si>
  <si>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</si>
  <si>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</si>
  <si>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</si>
  <si>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</si>
  <si>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</si>
  <si>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</si>
  <si>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</si>
  <si>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</si>
  <si>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</si>
  <si>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</si>
  <si>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</si>
  <si>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</si>
  <si>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</si>
  <si>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</si>
  <si>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</si>
  <si>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</si>
  <si>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</si>
  <si>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</si>
  <si>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</si>
  <si>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</si>
  <si>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</si>
  <si>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</si>
  <si>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</si>
  <si>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</si>
  <si>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</si>
  <si>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</si>
  <si>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</si>
  <si>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</si>
  <si>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</si>
  <si>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</si>
  <si>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</si>
  <si>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</si>
  <si>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</si>
  <si>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</si>
  <si>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</si>
  <si>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</si>
  <si>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</si>
  <si>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</si>
  <si>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</si>
  <si>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</si>
  <si>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</si>
  <si>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</si>
  <si>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</si>
  <si>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</si>
  <si>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</si>
  <si>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</si>
  <si>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</si>
  <si>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</si>
  <si>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</si>
  <si>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</si>
  <si>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</si>
  <si>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</si>
  <si>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</si>
  <si>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</si>
  <si>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</si>
  <si>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</si>
  <si>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</si>
  <si>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</si>
  <si>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</si>
  <si>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</si>
  <si>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</si>
  <si>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</si>
  <si>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</si>
  <si>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</si>
  <si>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</si>
  <si>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</si>
  <si>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</si>
  <si>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</si>
  <si>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</si>
  <si>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</si>
  <si>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</si>
  <si>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</si>
  <si>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</si>
  <si>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</si>
  <si>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</si>
  <si>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</si>
  <si>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</si>
  <si>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</si>
  <si>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</si>
  <si>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</si>
  <si>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</si>
  <si>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</si>
  <si>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</si>
  <si>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</si>
  <si>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</si>
  <si>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</si>
  <si>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</si>
  <si>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</si>
  <si>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</si>
  <si>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</si>
  <si>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</si>
  <si>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</si>
  <si>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</si>
  <si>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</si>
  <si>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</si>
  <si>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</si>
  <si>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</si>
  <si>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</si>
  <si>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</si>
  <si>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</si>
  <si>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</si>
  <si>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</si>
  <si>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</si>
  <si>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</si>
  <si>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</si>
  <si>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</si>
  <si>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</si>
  <si>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</si>
  <si>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</si>
  <si>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</si>
  <si>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</si>
  <si>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</si>
  <si>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</si>
  <si>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</si>
  <si>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</si>
  <si>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</si>
  <si>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</si>
  <si>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</si>
  <si>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</si>
  <si>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</si>
  <si>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</si>
  <si>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</si>
  <si>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</si>
  <si>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</si>
  <si>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</si>
  <si>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</si>
  <si>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</si>
  <si>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</si>
  <si>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</si>
  <si>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</si>
  <si>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</si>
  <si>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</si>
  <si>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</si>
  <si>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</si>
  <si>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</si>
  <si>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</si>
  <si>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</si>
  <si>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</si>
  <si>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</si>
  <si>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</si>
  <si>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</si>
  <si>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</si>
  <si>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</si>
  <si>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</si>
  <si>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</si>
  <si>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</si>
  <si>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</si>
  <si>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</si>
  <si>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</si>
  <si>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</si>
  <si>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</si>
  <si>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</si>
  <si>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</si>
  <si>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</si>
  <si>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</si>
  <si>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</si>
  <si>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</si>
  <si>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</si>
  <si>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</si>
  <si>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</si>
  <si>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</si>
  <si>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</si>
  <si>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</si>
  <si>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</si>
  <si>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</si>
  <si>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</si>
  <si>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</si>
  <si>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</si>
  <si>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</si>
  <si>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</si>
  <si>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</si>
  <si>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</si>
  <si>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</si>
  <si>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</si>
  <si>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</si>
  <si>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</si>
  <si>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</si>
  <si>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</si>
  <si>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</si>
  <si>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</si>
  <si>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</si>
  <si>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</si>
  <si>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</si>
  <si>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</si>
  <si>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</si>
  <si>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</si>
  <si>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</si>
  <si>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</si>
  <si>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</si>
  <si>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</si>
  <si>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</si>
  <si>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</si>
  <si>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</si>
  <si>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</si>
  <si>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</si>
  <si>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</si>
  <si>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</si>
  <si>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</si>
  <si>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</si>
  <si>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</si>
  <si>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</si>
  <si>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</si>
  <si>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</si>
  <si>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</si>
  <si>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</si>
  <si>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</si>
  <si>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</si>
  <si>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</si>
  <si>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</si>
  <si>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</si>
  <si>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</si>
  <si>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</si>
  <si>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</si>
  <si>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</si>
  <si>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</si>
  <si>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</si>
  <si>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</si>
  <si>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</si>
  <si>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</si>
  <si>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</si>
  <si>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</si>
  <si>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</si>
  <si>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</si>
  <si>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</si>
  <si>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</si>
  <si>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</si>
  <si>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</si>
  <si>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</si>
  <si>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</si>
  <si>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</si>
  <si>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</si>
  <si>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</si>
  <si>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</si>
  <si>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</si>
  <si>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</si>
  <si>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</si>
  <si>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</si>
  <si>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</si>
  <si>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</si>
  <si>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</si>
  <si>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</si>
  <si>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</si>
  <si>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</si>
  <si>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</si>
  <si>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</si>
  <si>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</si>
  <si>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</si>
  <si>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</si>
  <si>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</si>
  <si>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</si>
  <si>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</si>
  <si>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</si>
  <si>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</si>
  <si>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</si>
  <si>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</si>
  <si>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</si>
  <si>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</si>
  <si>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</si>
  <si>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</si>
  <si>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</si>
  <si>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</si>
  <si>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</si>
  <si>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</si>
  <si>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</si>
  <si>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</si>
  <si>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</si>
  <si>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</si>
  <si>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</si>
  <si>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</si>
  <si>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</si>
  <si>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</si>
  <si>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</si>
  <si>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</si>
  <si>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</si>
  <si>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</si>
  <si>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</si>
  <si>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</si>
  <si>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</si>
  <si>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</si>
  <si>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</si>
  <si>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</si>
  <si>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</si>
  <si>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</si>
  <si>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</si>
  <si>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</si>
  <si>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</si>
  <si>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</si>
  <si>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</si>
  <si>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</si>
  <si>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</si>
  <si>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</si>
  <si>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</si>
  <si>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</si>
  <si>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</si>
  <si>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</si>
  <si>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</si>
  <si>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</si>
  <si>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</si>
  <si>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</si>
  <si>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</si>
  <si>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</si>
  <si>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</si>
  <si>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</si>
  <si>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</si>
  <si>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</si>
  <si>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</si>
  <si>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</si>
  <si>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</si>
  <si>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</si>
  <si>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</si>
  <si>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</si>
  <si>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</si>
  <si>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</si>
  <si>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</si>
  <si>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</si>
  <si>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</si>
  <si>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</si>
  <si>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</si>
  <si>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</si>
  <si>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</si>
  <si>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</si>
  <si>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</si>
  <si>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</si>
  <si>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</si>
  <si>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</si>
  <si>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</si>
  <si>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</si>
  <si>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</si>
  <si>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</si>
  <si>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</si>
  <si>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</si>
  <si>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</si>
  <si>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</si>
  <si>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</si>
  <si>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</si>
  <si>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</si>
  <si>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</si>
  <si>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</si>
  <si>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</si>
  <si>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</si>
  <si>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</si>
  <si>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</si>
  <si>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</si>
  <si>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</si>
  <si>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</si>
  <si>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</si>
  <si>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</si>
  <si>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</si>
  <si>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</si>
  <si>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</si>
  <si>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</si>
  <si>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</si>
  <si>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</si>
  <si>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</si>
  <si>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</si>
  <si>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</si>
  <si>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</si>
  <si>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</si>
  <si>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</si>
  <si>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</si>
  <si>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</si>
  <si>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</si>
  <si>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</si>
  <si>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</si>
  <si>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</si>
  <si>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</si>
  <si>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</si>
  <si>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</si>
  <si>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</si>
  <si>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</si>
  <si>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</si>
  <si>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</si>
  <si>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</si>
  <si>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</si>
  <si>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</si>
  <si>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</si>
  <si>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</si>
  <si>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</si>
  <si>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</si>
  <si>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</si>
  <si>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</si>
  <si>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</si>
  <si>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</si>
  <si>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</si>
  <si>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</si>
  <si>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</si>
  <si>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</si>
  <si>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</si>
  <si>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</si>
  <si>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</si>
  <si>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</si>
  <si>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</si>
  <si>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</si>
  <si>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</si>
  <si>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</si>
  <si>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</si>
  <si>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</si>
  <si>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</si>
  <si>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</si>
  <si>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</si>
  <si>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</si>
  <si>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</si>
  <si>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</si>
  <si>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</si>
  <si>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</si>
  <si>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</si>
  <si>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</si>
  <si>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</si>
  <si>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</si>
  <si>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</si>
  <si>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</si>
  <si>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</si>
  <si>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</si>
  <si>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</si>
  <si>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</si>
  <si>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</si>
  <si>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</si>
  <si>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</si>
  <si>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</si>
  <si>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</si>
  <si>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</si>
  <si>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</si>
  <si>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</si>
  <si>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</si>
  <si>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</si>
  <si>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</si>
  <si>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</si>
  <si>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</si>
  <si>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</si>
  <si>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</si>
  <si>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</si>
  <si>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</si>
  <si>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</si>
  <si>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</si>
  <si>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</si>
  <si>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</si>
  <si>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</si>
  <si>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</si>
  <si>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</si>
  <si>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</si>
  <si>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</si>
  <si>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</si>
  <si>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</si>
  <si>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</si>
  <si>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</si>
  <si>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</si>
  <si>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</si>
  <si>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</si>
  <si>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</si>
  <si>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</si>
  <si>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</si>
  <si>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</si>
  <si>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</si>
  <si>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</si>
  <si>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</si>
  <si>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</si>
  <si>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</si>
  <si>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</si>
  <si>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</si>
  <si>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</si>
  <si>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</si>
  <si>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</si>
  <si>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</si>
  <si>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</si>
  <si>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</si>
  <si>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</si>
  <si>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</si>
  <si>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</si>
  <si>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</si>
  <si>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</si>
  <si>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</si>
  <si>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</si>
  <si>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</si>
  <si>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</si>
  <si>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</si>
  <si>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</si>
  <si>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</si>
  <si>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</si>
  <si>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</si>
  <si>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</si>
  <si>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</si>
  <si>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</si>
  <si>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</si>
  <si>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</si>
  <si>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</si>
  <si>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</si>
  <si>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</si>
  <si>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</si>
  <si>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</si>
  <si>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</si>
  <si>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</si>
  <si>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</si>
  <si>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</si>
  <si>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</si>
  <si>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</si>
  <si>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</si>
  <si>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</si>
  <si>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</si>
  <si>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</si>
  <si>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</si>
  <si>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</si>
  <si>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</si>
  <si>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</si>
  <si>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</si>
  <si>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</si>
  <si>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</si>
  <si>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</si>
  <si>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</si>
  <si>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</si>
  <si>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</si>
  <si>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</si>
  <si>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</si>
  <si>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</si>
  <si>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</si>
  <si>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</si>
  <si>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</si>
  <si>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</si>
  <si>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</si>
  <si>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</si>
  <si>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</si>
  <si>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</si>
  <si>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</si>
  <si>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</si>
  <si>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</si>
  <si>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</si>
  <si>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</si>
  <si>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</si>
  <si>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</si>
  <si>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</si>
  <si>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</si>
  <si>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</si>
  <si>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</si>
  <si>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</si>
  <si>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</si>
  <si>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</si>
  <si>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</si>
  <si>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</si>
  <si>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</si>
  <si>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</si>
  <si>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</si>
  <si>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</si>
  <si>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</si>
  <si>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</si>
  <si>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</si>
  <si>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</si>
  <si>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</si>
  <si>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</si>
  <si>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</si>
  <si>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</si>
  <si>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</si>
  <si>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</si>
  <si>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</si>
  <si>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</si>
  <si>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</si>
  <si>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</si>
  <si>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</si>
  <si>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</si>
  <si>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</si>
  <si>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</si>
  <si>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</si>
  <si>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</si>
  <si>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</si>
  <si>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</si>
  <si>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</si>
  <si>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</si>
  <si>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</si>
  <si>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</si>
  <si>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</si>
  <si>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</si>
  <si>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</si>
  <si>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</si>
  <si>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</si>
  <si>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</si>
  <si>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</si>
  <si>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</si>
  <si>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</si>
  <si>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</si>
  <si>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</si>
  <si>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</si>
  <si>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</si>
  <si>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</si>
  <si>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</si>
  <si>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</si>
  <si>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</si>
  <si>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</si>
  <si>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</si>
  <si>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</si>
  <si>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</si>
  <si>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</si>
  <si>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</si>
  <si>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</si>
  <si>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</si>
  <si>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</si>
  <si>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</si>
  <si>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</si>
  <si>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</si>
  <si>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</si>
  <si>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</si>
  <si>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</si>
  <si>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</si>
  <si>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</si>
  <si>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</si>
  <si>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</si>
  <si>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</si>
  <si>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</si>
  <si>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</si>
  <si>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</si>
  <si>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</si>
  <si>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</si>
  <si>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</si>
  <si>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</si>
  <si>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</si>
  <si>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</si>
  <si>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</si>
  <si>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</si>
  <si>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</si>
  <si>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</si>
  <si>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</si>
  <si>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</si>
  <si>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</si>
  <si>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</si>
  <si>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</si>
  <si>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</si>
  <si>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</si>
  <si>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</si>
  <si>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</si>
  <si>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</si>
  <si>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</si>
  <si>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</si>
  <si>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</si>
  <si>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</si>
  <si>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</si>
  <si>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</si>
  <si>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</si>
  <si>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</si>
  <si>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</si>
  <si>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</si>
  <si>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</si>
  <si>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</si>
  <si>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</si>
  <si>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</si>
  <si>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</si>
  <si>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</si>
  <si>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</si>
  <si>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</si>
  <si>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</si>
  <si>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</si>
  <si>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</si>
  <si>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</si>
  <si>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</si>
  <si>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</si>
  <si>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</si>
  <si>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</si>
  <si>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</si>
  <si>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</si>
  <si>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</si>
  <si>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</si>
  <si>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</si>
  <si>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</si>
  <si>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</si>
  <si>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</si>
  <si>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</si>
  <si>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</si>
  <si>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</si>
  <si>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</si>
  <si>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</si>
  <si>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</si>
  <si>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</si>
  <si>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</si>
  <si>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</si>
  <si>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</si>
  <si>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</si>
  <si>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</si>
  <si>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</si>
  <si>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</si>
  <si>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</si>
  <si>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</si>
  <si>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</si>
  <si>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</si>
  <si>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</si>
  <si>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</si>
  <si>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</si>
  <si>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</si>
  <si>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</si>
  <si>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</si>
  <si>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</si>
  <si>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</si>
  <si>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</si>
  <si>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</si>
  <si>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</si>
  <si>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</si>
  <si>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</si>
  <si>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</si>
  <si>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</si>
  <si>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</si>
  <si>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</si>
  <si>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</si>
  <si>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</si>
  <si>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</si>
  <si>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</si>
  <si>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</si>
  <si>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</si>
  <si>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</si>
  <si>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</si>
  <si>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</si>
  <si>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</si>
  <si>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</si>
  <si>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</si>
  <si>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</si>
  <si>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</si>
  <si>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</si>
  <si>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</si>
  <si>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</si>
  <si>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</si>
  <si>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</si>
  <si>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</si>
  <si>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</si>
  <si>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</si>
  <si>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</si>
  <si>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</si>
  <si>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</si>
  <si>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</si>
  <si>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</si>
  <si>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</si>
  <si>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</si>
  <si>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</si>
  <si>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</si>
  <si>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</si>
  <si>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</si>
  <si>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</si>
  <si>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</si>
  <si>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</si>
  <si>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</si>
  <si>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</si>
  <si>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</si>
  <si>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</si>
  <si>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</si>
  <si>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</si>
  <si>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</si>
  <si>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</si>
  <si>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</si>
  <si>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</si>
  <si>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</si>
  <si>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</si>
  <si>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</si>
  <si>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</si>
  <si>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</si>
  <si>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</si>
  <si>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</si>
  <si>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</si>
  <si>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</si>
  <si>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</si>
  <si>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</si>
  <si>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</si>
  <si>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</si>
  <si>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</si>
  <si>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</si>
  <si>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</si>
  <si>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</si>
  <si>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</si>
  <si>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</si>
  <si>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</si>
  <si>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</si>
  <si>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</si>
  <si>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</si>
  <si>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</si>
  <si>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</si>
  <si>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</si>
  <si>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</si>
  <si>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</si>
  <si>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</si>
  <si>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</si>
  <si>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</si>
  <si>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</si>
  <si>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</si>
  <si>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</si>
  <si>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</si>
  <si>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</si>
  <si>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</si>
  <si>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</si>
  <si>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</si>
  <si>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</si>
  <si>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</si>
  <si>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</si>
  <si>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</si>
  <si>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</si>
  <si>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</si>
  <si>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</si>
  <si>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</si>
  <si>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</si>
  <si>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</si>
  <si>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</si>
  <si>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</si>
  <si>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</si>
  <si>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</si>
  <si>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</si>
  <si>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</si>
  <si>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</si>
  <si>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</si>
  <si>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</si>
  <si>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</si>
  <si>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</si>
  <si>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</si>
  <si>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</si>
  <si>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</si>
  <si>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</si>
  <si>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</si>
  <si>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</si>
  <si>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</si>
  <si>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</si>
  <si>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</si>
  <si>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</si>
  <si>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</si>
  <si>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</si>
  <si>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</si>
  <si>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</si>
  <si>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</si>
  <si>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</si>
  <si>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</si>
  <si>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</si>
  <si>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</si>
  <si>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</si>
  <si>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</si>
  <si>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</si>
  <si>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</si>
  <si>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</si>
  <si>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</si>
  <si>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</si>
  <si>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</si>
  <si>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</si>
  <si>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</si>
  <si>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</si>
  <si>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</si>
  <si>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</si>
  <si>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</si>
  <si>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</si>
  <si>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</si>
  <si>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</si>
  <si>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</si>
  <si>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</si>
  <si>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</si>
  <si>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</si>
  <si>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</si>
  <si>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</si>
  <si>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</si>
  <si>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</si>
  <si>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</si>
  <si>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</si>
  <si>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</si>
  <si>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</si>
  <si>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</si>
  <si>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</si>
  <si>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</si>
  <si>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</si>
  <si>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</si>
  <si>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</si>
  <si>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</si>
  <si>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</si>
  <si>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</si>
  <si>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</si>
  <si>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</si>
  <si>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</si>
  <si>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</si>
  <si>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</si>
  <si>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</si>
  <si>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</si>
  <si>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</si>
  <si>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</si>
  <si>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</si>
  <si>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</si>
  <si>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</si>
  <si>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</si>
  <si>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</si>
  <si>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</si>
  <si>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</si>
  <si>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</si>
  <si>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</si>
  <si>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</si>
  <si>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</si>
  <si>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</si>
  <si>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</si>
  <si>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</si>
  <si>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</si>
  <si>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</si>
  <si>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</si>
  <si>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</si>
  <si>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</si>
  <si>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</si>
  <si>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</si>
  <si>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</si>
  <si>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</si>
  <si>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</si>
  <si>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</si>
  <si>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</si>
  <si>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</si>
  <si>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</si>
  <si>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</si>
  <si>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</si>
  <si>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</si>
  <si>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</si>
  <si>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</si>
  <si>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</si>
  <si>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</si>
  <si>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</si>
  <si>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</si>
  <si>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</si>
  <si>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</si>
  <si>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</si>
  <si>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</si>
  <si>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</si>
  <si>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</si>
  <si>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</si>
  <si>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</si>
  <si>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</si>
  <si>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</si>
  <si>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</si>
  <si>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</si>
  <si>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</si>
  <si>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</si>
  <si>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</si>
  <si>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</si>
  <si>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</si>
  <si>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</si>
  <si>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</si>
  <si>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</si>
  <si>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</si>
  <si>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</si>
  <si>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</si>
  <si>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</si>
  <si>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</si>
  <si>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</si>
  <si>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</si>
  <si>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</si>
  <si>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</si>
  <si>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</si>
  <si>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</si>
  <si>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</si>
  <si>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</si>
  <si>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</si>
  <si>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</si>
  <si>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</si>
  <si>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</si>
  <si>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</si>
  <si>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</si>
  <si>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</si>
  <si>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</si>
  <si>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</si>
  <si>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</si>
  <si>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</si>
  <si>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</si>
  <si>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</si>
  <si>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</si>
  <si>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</si>
  <si>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</si>
  <si>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</si>
  <si>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</si>
  <si>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</si>
  <si>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</si>
  <si>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</si>
  <si>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</si>
  <si>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</si>
  <si>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</si>
  <si>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</si>
  <si>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</si>
  <si>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</si>
  <si>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</si>
  <si>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</si>
  <si>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</si>
  <si>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</si>
  <si>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</si>
  <si>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</si>
  <si>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</si>
  <si>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</si>
  <si>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</si>
  <si>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</si>
  <si>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</si>
  <si>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</si>
  <si>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</si>
  <si>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</si>
  <si>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</si>
  <si>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</si>
  <si>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</si>
  <si>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</si>
  <si>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</si>
  <si>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</si>
  <si>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</si>
  <si>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</si>
  <si>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</si>
  <si>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</si>
  <si>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</si>
  <si>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</si>
  <si>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</si>
  <si>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</si>
  <si>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</si>
  <si>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</si>
  <si>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</si>
  <si>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</si>
  <si>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</si>
  <si>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</si>
  <si>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</si>
  <si>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</si>
  <si>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</si>
  <si>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</si>
  <si>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</si>
  <si>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</si>
  <si>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</si>
  <si>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</si>
  <si>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</si>
  <si>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</si>
  <si>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</si>
  <si>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</si>
  <si>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</si>
  <si>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</si>
  <si>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</si>
  <si>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</si>
  <si>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</si>
  <si>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</si>
  <si>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</si>
  <si>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</si>
  <si>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</si>
  <si>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</si>
  <si>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</si>
  <si>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</si>
  <si>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</si>
  <si>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</si>
  <si>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</si>
  <si>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</si>
  <si>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</si>
  <si>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</si>
  <si>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</si>
  <si>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</si>
  <si>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</si>
  <si>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</si>
  <si>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</si>
  <si>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</si>
  <si>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</si>
  <si>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</si>
  <si>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</si>
  <si>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</si>
  <si>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</si>
  <si>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</si>
  <si>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</si>
  <si>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</si>
  <si>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</si>
  <si>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</si>
  <si>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</si>
  <si>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</si>
  <si>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</si>
  <si>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</si>
  <si>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</si>
  <si>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</si>
  <si>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</si>
  <si>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</si>
  <si>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</si>
  <si>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</si>
  <si>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</si>
  <si>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</si>
  <si>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</si>
  <si>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</si>
  <si>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</si>
  <si>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</si>
  <si>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</si>
  <si>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</si>
  <si>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</si>
  <si>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</si>
  <si>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</si>
  <si>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</si>
  <si>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</si>
  <si>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</si>
  <si>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</si>
  <si>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</si>
  <si>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</si>
  <si>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</si>
  <si>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</si>
  <si>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</si>
  <si>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</si>
  <si>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</si>
  <si>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</si>
  <si>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</si>
  <si>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</si>
  <si>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</si>
  <si>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</si>
  <si>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</si>
  <si>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</si>
  <si>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</si>
  <si>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</si>
  <si>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</si>
  <si>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</si>
  <si>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</si>
  <si>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</si>
  <si>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</si>
  <si>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</si>
  <si>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</si>
  <si>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</si>
  <si>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</si>
  <si>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</si>
  <si>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</si>
  <si>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</si>
  <si>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</si>
  <si>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</si>
  <si>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</si>
  <si>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</si>
  <si>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</si>
  <si>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</si>
  <si>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</si>
  <si>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</si>
  <si>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</si>
  <si>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</si>
  <si>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</si>
  <si>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</si>
  <si>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</si>
  <si>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</si>
  <si>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</si>
  <si>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</si>
  <si>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</si>
  <si>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</si>
  <si>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</si>
  <si>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</si>
  <si>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</si>
  <si>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</si>
  <si>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</si>
  <si>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</si>
  <si>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</si>
  <si>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</si>
  <si>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</si>
  <si>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</si>
  <si>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</si>
  <si>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</si>
  <si>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</si>
  <si>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</si>
  <si>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</si>
  <si>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</si>
  <si>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</si>
  <si>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</si>
  <si>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</si>
  <si>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</si>
  <si>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</si>
  <si>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</si>
  <si>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</si>
  <si>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</si>
  <si>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</si>
  <si>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</si>
  <si>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</si>
  <si>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</si>
  <si>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</si>
  <si>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</si>
  <si>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</si>
  <si>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</si>
  <si>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</si>
  <si>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</si>
  <si>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</si>
  <si>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</si>
  <si>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</si>
  <si>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</si>
  <si>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</si>
  <si>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</si>
  <si>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</si>
  <si>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</si>
  <si>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</si>
  <si>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</si>
  <si>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</si>
  <si>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</si>
  <si>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</si>
  <si>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</si>
  <si>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</si>
  <si>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</si>
  <si>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</si>
  <si>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</si>
  <si>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</si>
  <si>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</si>
  <si>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</si>
  <si>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</si>
  <si>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</si>
  <si>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</si>
  <si>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</si>
  <si>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</si>
  <si>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</si>
  <si>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</si>
  <si>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</si>
  <si>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</si>
  <si>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</si>
  <si>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</si>
  <si>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</si>
  <si>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</si>
  <si>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</si>
  <si>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</si>
  <si>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</si>
  <si>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</si>
  <si>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</si>
  <si>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</si>
  <si>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</si>
  <si>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</si>
  <si>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</si>
  <si>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</si>
  <si>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</si>
  <si>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</si>
  <si>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</si>
  <si>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</si>
  <si>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</si>
  <si>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</si>
  <si>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</si>
  <si>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</si>
  <si>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</si>
  <si>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</si>
  <si>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</si>
  <si>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</si>
  <si>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</si>
  <si>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</si>
  <si>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</si>
  <si>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</si>
  <si>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</si>
  <si>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</si>
  <si>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</si>
  <si>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</si>
  <si>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</si>
  <si>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</si>
  <si>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</si>
  <si>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</si>
  <si>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</si>
  <si>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</si>
  <si>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</si>
  <si>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</si>
  <si>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</si>
  <si>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</si>
  <si>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</si>
  <si>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</si>
  <si>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</si>
  <si>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</si>
  <si>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</si>
  <si>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</si>
  <si>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</si>
  <si>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</si>
  <si>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</si>
  <si>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</si>
  <si>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</si>
  <si>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</si>
  <si>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</si>
  <si>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</si>
  <si>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</si>
  <si>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</si>
  <si>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</si>
  <si>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</si>
  <si>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</si>
  <si>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</si>
  <si>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</si>
  <si>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</si>
  <si>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</si>
  <si>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</si>
  <si>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</si>
  <si>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</si>
  <si>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</si>
  <si>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</si>
  <si>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</si>
  <si>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</si>
  <si>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</si>
  <si>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</si>
  <si>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</si>
  <si>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</si>
  <si>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</si>
  <si>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</si>
  <si>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</si>
  <si>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</si>
  <si>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</si>
  <si>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</si>
  <si>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</si>
  <si>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</si>
  <si>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</si>
  <si>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</si>
  <si>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</si>
  <si>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</si>
  <si>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</si>
  <si>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</si>
  <si>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</si>
  <si>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</si>
  <si>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</si>
  <si>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</si>
  <si>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</si>
  <si>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</si>
  <si>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</si>
  <si>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</si>
  <si>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</si>
  <si>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</si>
  <si>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</si>
  <si>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</si>
  <si>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</si>
  <si>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</si>
  <si>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</si>
  <si>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</si>
  <si>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</si>
  <si>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</si>
  <si>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</si>
  <si>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</si>
  <si>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</si>
  <si>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</si>
  <si>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</si>
  <si>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</si>
  <si>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</si>
  <si>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</si>
  <si>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</si>
  <si>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</si>
  <si>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</si>
  <si>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</si>
  <si>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</si>
  <si>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</si>
  <si>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</si>
  <si>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</si>
  <si>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</si>
  <si>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</si>
  <si>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</si>
  <si>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</si>
  <si>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</si>
  <si>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</si>
  <si>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</si>
  <si>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</si>
  <si>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</si>
  <si>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</si>
  <si>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</si>
  <si>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</si>
  <si>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</si>
  <si>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</si>
  <si>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</si>
  <si>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</si>
  <si>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</si>
  <si>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</si>
  <si>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</si>
  <si>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</si>
  <si>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</si>
  <si>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</si>
  <si>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</si>
  <si>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</si>
  <si>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</si>
  <si>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</si>
  <si>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</si>
  <si>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</si>
  <si>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</si>
  <si>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</si>
  <si>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</si>
  <si>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</si>
  <si>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</si>
  <si>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</si>
  <si>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</si>
  <si>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</si>
  <si>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</si>
  <si>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</si>
  <si>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</si>
  <si>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</si>
  <si>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</si>
  <si>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</si>
  <si>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</si>
  <si>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</si>
  <si>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</si>
  <si>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</si>
  <si>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</si>
  <si>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</si>
  <si>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</si>
  <si>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</si>
  <si>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</si>
  <si>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</si>
  <si>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</si>
  <si>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</si>
  <si>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</si>
  <si>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</si>
  <si>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</si>
  <si>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</si>
  <si>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</si>
  <si>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</si>
  <si>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</si>
  <si>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</si>
  <si>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</si>
  <si>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</si>
  <si>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</si>
  <si>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</si>
  <si>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</si>
  <si>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</si>
  <si>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</si>
  <si>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</si>
  <si>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</si>
  <si>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</si>
  <si>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</si>
  <si>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</si>
  <si>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</si>
  <si>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</si>
  <si>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</si>
  <si>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</si>
  <si>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</si>
  <si>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</si>
  <si>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</si>
  <si>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</si>
  <si>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</si>
  <si>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</si>
  <si>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</si>
  <si>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</si>
  <si>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</si>
  <si>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</si>
  <si>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</si>
  <si>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</si>
  <si>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</si>
  <si>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</si>
  <si>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</si>
  <si>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</si>
  <si>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</si>
  <si>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</si>
  <si>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</si>
  <si>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</si>
  <si>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</si>
  <si>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</si>
  <si>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</si>
  <si>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</si>
  <si>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</si>
  <si>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</si>
  <si>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</si>
  <si>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</si>
  <si>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</si>
  <si>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</si>
  <si>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</si>
  <si>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</si>
  <si>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</si>
  <si>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</si>
  <si>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</si>
  <si>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</si>
  <si>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</si>
  <si>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</si>
  <si>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</si>
  <si>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</si>
  <si>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</si>
  <si>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</si>
  <si>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</si>
  <si>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</si>
  <si>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</si>
  <si>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</si>
  <si>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</si>
  <si>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</si>
  <si>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</si>
  <si>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</si>
  <si>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</si>
  <si>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</si>
  <si>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</si>
  <si>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</si>
  <si>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</si>
  <si>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</si>
  <si>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</si>
  <si>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</si>
  <si>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</si>
  <si>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</si>
  <si>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</si>
  <si>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</si>
  <si>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</si>
  <si>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</si>
  <si>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</si>
  <si>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</si>
  <si>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</si>
  <si>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</si>
  <si>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</si>
  <si>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</si>
  <si>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</si>
  <si>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</si>
  <si>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</si>
  <si>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</si>
  <si>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</si>
  <si>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</si>
  <si>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</si>
  <si>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</si>
  <si>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</si>
  <si>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</si>
  <si>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</si>
  <si>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</si>
  <si>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</si>
  <si>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</si>
  <si>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</si>
  <si>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</si>
  <si>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</si>
  <si>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</si>
  <si>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</si>
  <si>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</si>
  <si>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</si>
  <si>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</si>
  <si>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</si>
  <si>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</si>
  <si>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</si>
  <si>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</si>
  <si>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</si>
  <si>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</si>
  <si>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</si>
  <si>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</si>
  <si>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</si>
  <si>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</si>
  <si>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</si>
  <si>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</si>
  <si>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</si>
  <si>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</si>
  <si>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</si>
  <si>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</si>
  <si>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</si>
  <si>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</si>
  <si>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</si>
  <si>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</si>
  <si>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</si>
  <si>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</si>
  <si>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</si>
  <si>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</si>
  <si>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</si>
  <si>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</si>
  <si>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</si>
  <si>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</si>
  <si>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</si>
  <si>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</si>
  <si>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</si>
  <si>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</si>
  <si>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</si>
  <si>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</si>
  <si>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</si>
  <si>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</si>
  <si>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</si>
  <si>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</si>
  <si>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</si>
  <si>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</si>
  <si>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</si>
  <si>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</si>
  <si>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</si>
  <si>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</si>
  <si>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</si>
  <si>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</si>
  <si>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</si>
  <si>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</si>
  <si>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</si>
  <si>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</si>
  <si>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</si>
  <si>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</si>
  <si>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</si>
  <si>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</si>
  <si>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</si>
  <si>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</si>
  <si>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</si>
  <si>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</si>
  <si>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</si>
  <si>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</si>
  <si>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</si>
  <si>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</si>
  <si>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</si>
  <si>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</si>
  <si>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</si>
  <si>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</si>
  <si>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</si>
  <si>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</si>
  <si>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</si>
  <si>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</si>
  <si>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</si>
  <si>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</si>
  <si>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</si>
  <si>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</si>
  <si>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</si>
  <si>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</si>
  <si>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</si>
  <si>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</si>
  <si>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</si>
  <si>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</si>
  <si>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</si>
  <si>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</si>
  <si>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</si>
  <si>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</si>
  <si>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</si>
  <si>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</si>
  <si>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</si>
  <si>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</si>
  <si>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</si>
  <si>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</si>
  <si>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</si>
  <si>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</si>
  <si>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</si>
  <si>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</si>
  <si>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</si>
  <si>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</si>
  <si>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</si>
  <si>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</si>
  <si>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</si>
  <si>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</si>
  <si>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</si>
  <si>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</si>
  <si>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</si>
  <si>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</si>
  <si>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</si>
  <si>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</si>
  <si>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</si>
  <si>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</si>
  <si>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</si>
  <si>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</si>
  <si>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</si>
  <si>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</si>
  <si>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</si>
  <si>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</si>
  <si>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</si>
  <si>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</si>
  <si>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</si>
  <si>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</si>
  <si>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</si>
  <si>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</si>
  <si>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</si>
  <si>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</si>
  <si>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</si>
  <si>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</si>
  <si>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</si>
  <si>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</si>
  <si>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</si>
  <si>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</si>
  <si>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</si>
  <si>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</si>
  <si>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</si>
  <si>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</si>
  <si>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</si>
  <si>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</si>
  <si>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</si>
  <si>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</si>
  <si>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</si>
  <si>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</si>
  <si>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</si>
  <si>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</si>
  <si>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</si>
  <si>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</si>
  <si>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</si>
  <si>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</si>
  <si>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</si>
  <si>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</si>
  <si>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</si>
  <si>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</si>
  <si>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</si>
  <si>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</si>
  <si>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</si>
  <si>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</si>
  <si>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</si>
  <si>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</si>
  <si>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</si>
  <si>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</si>
  <si>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</si>
  <si>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</si>
  <si>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</si>
  <si>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</si>
  <si>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</si>
  <si>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</si>
  <si>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</si>
  <si>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</si>
  <si>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</si>
  <si>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</si>
  <si>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</si>
  <si>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</si>
  <si>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</si>
  <si>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</si>
  <si>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</si>
  <si>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</si>
  <si>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</si>
  <si>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</si>
  <si>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</si>
  <si>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</si>
  <si>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</si>
  <si>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</si>
  <si>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</si>
  <si>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</si>
  <si>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</si>
  <si>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</si>
  <si>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</si>
  <si>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</si>
  <si>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</si>
  <si>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</si>
  <si>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</si>
  <si>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</si>
  <si>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</si>
  <si>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</si>
  <si>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</si>
  <si>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</si>
  <si>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</si>
  <si>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</si>
  <si>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</si>
  <si>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</si>
  <si>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</si>
  <si>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</si>
  <si>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</si>
  <si>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</si>
  <si>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</si>
  <si>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</si>
  <si>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</si>
  <si>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</si>
  <si>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</si>
  <si>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</si>
  <si>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</si>
  <si>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</si>
  <si>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</si>
  <si>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</si>
  <si>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</si>
  <si>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</si>
  <si>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</si>
  <si>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</si>
  <si>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</si>
  <si>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</si>
  <si>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</si>
  <si>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</si>
  <si>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</si>
  <si>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</si>
  <si>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</si>
  <si>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</si>
  <si>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</si>
  <si>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</si>
  <si>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</si>
  <si>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</si>
  <si>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</si>
  <si>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</si>
  <si>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</si>
  <si>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</si>
  <si>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</si>
  <si>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</si>
  <si>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</si>
  <si>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</si>
  <si>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</si>
  <si>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</si>
  <si>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</si>
  <si>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</si>
  <si>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</si>
  <si>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</si>
  <si>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</si>
  <si>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</si>
  <si>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</si>
  <si>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</si>
  <si>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</si>
  <si>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</si>
  <si>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</si>
  <si>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</si>
  <si>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</si>
  <si>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</si>
  <si>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</si>
  <si>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</si>
  <si>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</si>
  <si>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</si>
  <si>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</si>
  <si>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</si>
  <si>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</si>
  <si>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</si>
  <si>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</si>
  <si>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</si>
  <si>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</si>
  <si>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</si>
  <si>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</si>
  <si>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</si>
  <si>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</si>
  <si>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</si>
  <si>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</si>
  <si>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</si>
  <si>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</si>
  <si>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</si>
  <si>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</si>
  <si>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</si>
  <si>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</si>
  <si>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</si>
  <si>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</si>
  <si>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</si>
  <si>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</si>
  <si>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</si>
  <si>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</si>
  <si>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</si>
  <si>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</si>
  <si>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</si>
  <si>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</si>
  <si>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</si>
  <si>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</si>
  <si>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</si>
  <si>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</si>
  <si>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</si>
  <si>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</si>
  <si>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</si>
  <si>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</si>
  <si>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</si>
  <si>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</si>
  <si>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</si>
  <si>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</si>
  <si>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</si>
  <si>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</si>
  <si>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</si>
  <si>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</si>
  <si>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</si>
  <si>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</si>
  <si>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</si>
  <si>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</si>
  <si>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</si>
  <si>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</si>
  <si>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</si>
  <si>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</si>
  <si>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</si>
  <si>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</si>
  <si>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</si>
  <si>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</si>
  <si>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</si>
  <si>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</si>
  <si>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</si>
  <si>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</si>
  <si>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</si>
  <si>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</si>
  <si>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</si>
  <si>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</si>
  <si>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</si>
  <si>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</si>
  <si>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</si>
  <si>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</si>
  <si>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</si>
  <si>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</si>
  <si>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</si>
  <si>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</si>
  <si>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</si>
  <si>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</si>
  <si>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</si>
  <si>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</si>
  <si>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</si>
  <si>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</si>
  <si>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</si>
  <si>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</si>
  <si>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</si>
  <si>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</si>
  <si>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</si>
  <si>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</si>
  <si>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</si>
  <si>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</si>
  <si>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</si>
  <si>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</si>
  <si>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</si>
  <si>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</si>
  <si>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</si>
  <si>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</si>
  <si>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</si>
  <si>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</si>
  <si>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</si>
  <si>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</si>
  <si>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</si>
  <si>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</si>
  <si>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</si>
  <si>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</si>
  <si>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</si>
  <si>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</si>
  <si>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</si>
  <si>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</si>
  <si>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</si>
  <si>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</si>
  <si>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</si>
  <si>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</si>
  <si>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</si>
  <si>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</si>
  <si>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</si>
  <si>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</si>
  <si>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</si>
  <si>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</si>
  <si>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</si>
  <si>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</si>
  <si>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</si>
  <si>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</si>
  <si>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</si>
  <si>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</si>
  <si>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</si>
  <si>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</si>
  <si>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</si>
  <si>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</si>
  <si>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</si>
  <si>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</si>
  <si>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</si>
  <si>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</si>
  <si>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</si>
  <si>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</si>
  <si>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</si>
  <si>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</si>
  <si>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</si>
  <si>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</si>
  <si>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</si>
  <si>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</si>
  <si>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</si>
  <si>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</si>
  <si>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</si>
  <si>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</si>
  <si>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</si>
  <si>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</si>
  <si>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</si>
  <si>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</si>
  <si>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</si>
  <si>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</si>
  <si>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</si>
  <si>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</si>
  <si>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</si>
  <si>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</si>
  <si>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</si>
  <si>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</si>
  <si>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</si>
  <si>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</si>
  <si>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</si>
  <si>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</si>
  <si>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</si>
  <si>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</si>
  <si>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</si>
  <si>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</si>
  <si>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</si>
  <si>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</si>
  <si>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</si>
  <si>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</si>
  <si>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</si>
  <si>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</si>
  <si>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</si>
  <si>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</si>
  <si>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</si>
  <si>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</si>
  <si>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</si>
  <si>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</si>
  <si>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</si>
  <si>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</si>
  <si>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</si>
  <si>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</si>
  <si>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</si>
  <si>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</si>
  <si>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</si>
  <si>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</si>
  <si>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</si>
  <si>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</si>
  <si>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</si>
  <si>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</si>
  <si>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</si>
  <si>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</si>
  <si>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</si>
  <si>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</si>
  <si>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</si>
  <si>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</si>
  <si>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</si>
  <si>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</si>
  <si>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</si>
  <si>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</si>
  <si>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</si>
  <si>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</si>
  <si>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</si>
  <si>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</si>
  <si>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</si>
  <si>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</si>
  <si>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</si>
  <si>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</si>
  <si>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</si>
  <si>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</si>
  <si>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</si>
  <si>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</si>
  <si>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</si>
  <si>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</si>
  <si>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</si>
  <si>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</si>
  <si>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</si>
  <si>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</si>
  <si>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</si>
  <si>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</si>
  <si>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</si>
  <si>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</si>
  <si>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</si>
  <si>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</si>
  <si>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</si>
  <si>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</si>
  <si>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</si>
  <si>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</si>
  <si>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</si>
  <si>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</si>
  <si>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</si>
  <si>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</si>
  <si>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</si>
  <si>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</si>
  <si>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</si>
  <si>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</si>
  <si>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</si>
  <si>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</si>
  <si>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</si>
  <si>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</si>
  <si>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</si>
  <si>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</si>
  <si>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</si>
  <si>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</si>
  <si>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</si>
  <si>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</si>
  <si>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</si>
  <si>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</si>
  <si>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</si>
  <si>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</si>
  <si>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</si>
  <si>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</si>
  <si>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</si>
  <si>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</si>
  <si>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</si>
  <si>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</si>
  <si>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</si>
  <si>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</si>
  <si>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</si>
  <si>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</si>
  <si>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</si>
  <si>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</si>
  <si>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</si>
  <si>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</si>
  <si>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</si>
  <si>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</si>
  <si>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</si>
  <si>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</si>
  <si>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</si>
  <si>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</si>
  <si>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</si>
  <si>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</si>
  <si>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</si>
  <si>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</si>
  <si>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</si>
  <si>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</si>
  <si>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</si>
  <si>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</si>
  <si>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</si>
  <si>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</si>
  <si>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</si>
  <si>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</si>
  <si>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</si>
  <si>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</si>
  <si>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</si>
  <si>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</si>
  <si>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</si>
  <si>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</si>
  <si>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</si>
  <si>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</si>
  <si>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</si>
  <si>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</si>
  <si>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</si>
  <si>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</si>
  <si>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</si>
  <si>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</si>
  <si>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</si>
  <si>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</si>
  <si>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</si>
  <si>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</si>
  <si>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</si>
  <si>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</si>
  <si>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</si>
  <si>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</si>
  <si>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</si>
  <si>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</si>
  <si>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</si>
  <si>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</si>
  <si>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</si>
  <si>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</si>
  <si>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</si>
  <si>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</si>
  <si>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</si>
  <si>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</si>
  <si>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</si>
  <si>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</si>
  <si>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</si>
  <si>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</si>
  <si>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</si>
  <si>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</si>
  <si>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</si>
  <si>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</si>
  <si>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</si>
  <si>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</si>
  <si>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</si>
  <si>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</si>
  <si>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</si>
  <si>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</si>
  <si>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</si>
  <si>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</si>
  <si>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</si>
  <si>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</si>
  <si>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</si>
  <si>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</si>
  <si>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</si>
  <si>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</si>
  <si>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</si>
  <si>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</si>
  <si>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</si>
  <si>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</si>
  <si>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</si>
  <si>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</si>
  <si>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</si>
  <si>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</si>
  <si>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</si>
  <si>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</si>
  <si>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</si>
  <si>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</si>
  <si>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</si>
  <si>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</si>
  <si>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</si>
  <si>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</si>
  <si>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</si>
  <si>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</si>
  <si>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</si>
  <si>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</si>
  <si>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</si>
  <si>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</si>
  <si>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</si>
  <si>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</si>
  <si>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</si>
  <si>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</si>
  <si>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</si>
  <si>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</si>
  <si>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</si>
  <si>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</si>
  <si>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</si>
  <si>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</si>
  <si>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</si>
  <si>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</si>
  <si>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</si>
  <si>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</si>
  <si>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</si>
  <si>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</si>
  <si>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</si>
  <si>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</si>
  <si>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</si>
  <si>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</si>
  <si>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</si>
  <si>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</si>
  <si>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</si>
  <si>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</si>
  <si>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</si>
  <si>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</si>
  <si>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</si>
  <si>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</si>
  <si>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</si>
  <si>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</si>
  <si>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</si>
  <si>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</si>
  <si>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</si>
  <si>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</si>
  <si>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</si>
  <si>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</si>
  <si>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</si>
  <si>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</si>
  <si>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</si>
  <si>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</si>
  <si>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</si>
  <si>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</si>
  <si>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</si>
  <si>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</si>
  <si>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</si>
  <si>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</si>
  <si>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</si>
  <si>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</si>
  <si>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</si>
  <si>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</si>
  <si>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</si>
  <si>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</si>
  <si>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</si>
  <si>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</si>
  <si>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</si>
  <si>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</si>
  <si>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</si>
  <si>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</si>
  <si>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</si>
  <si>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</si>
  <si>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</si>
  <si>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</si>
  <si>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</si>
  <si>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</si>
  <si>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</si>
  <si>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</si>
  <si>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</si>
  <si>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</si>
  <si>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</si>
  <si>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</si>
  <si>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</si>
  <si>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</si>
  <si>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</si>
  <si>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</si>
  <si>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</si>
  <si>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</si>
  <si>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</si>
  <si>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</si>
  <si>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</si>
  <si>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</si>
  <si>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</si>
  <si>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</si>
  <si>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</si>
  <si>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</si>
  <si>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</si>
  <si>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</si>
  <si>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</si>
  <si>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</si>
  <si>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</si>
  <si>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</si>
  <si>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</si>
  <si>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</si>
  <si>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</si>
  <si>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</si>
  <si>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</si>
  <si>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</si>
  <si>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</si>
  <si>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</si>
  <si>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</si>
  <si>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</si>
  <si>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</si>
  <si>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</si>
  <si>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</si>
  <si>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</si>
  <si>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</si>
  <si>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</si>
  <si>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</si>
  <si>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</si>
  <si>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</si>
  <si>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</si>
  <si>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</si>
  <si>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</si>
  <si>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</si>
  <si>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</si>
  <si>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</si>
  <si>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</si>
  <si>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</si>
  <si>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</si>
  <si>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</si>
  <si>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</si>
  <si>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</si>
  <si>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</si>
  <si>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</si>
  <si>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</si>
  <si>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</si>
  <si>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</si>
  <si>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</si>
  <si>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</si>
  <si>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</si>
  <si>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</si>
  <si>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</si>
  <si>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</si>
  <si>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</si>
  <si>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</si>
  <si>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</si>
  <si>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</si>
  <si>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</si>
  <si>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</si>
  <si>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</si>
  <si>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</si>
  <si>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</si>
  <si>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</si>
  <si>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</si>
  <si>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</si>
  <si>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</si>
  <si>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</si>
  <si>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</si>
  <si>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</si>
  <si>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</si>
  <si>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</si>
  <si>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</si>
  <si>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</si>
  <si>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</si>
  <si>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</si>
  <si>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</si>
  <si>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</si>
  <si>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</si>
  <si>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</si>
  <si>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</si>
  <si>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</si>
  <si>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</si>
  <si>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</si>
  <si>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</si>
  <si>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</si>
  <si>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</si>
  <si>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</si>
  <si>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</si>
  <si>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</si>
  <si>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</si>
  <si>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</si>
  <si>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</si>
  <si>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</si>
  <si>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</si>
  <si>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</si>
  <si>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</si>
  <si>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</si>
  <si>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</si>
  <si>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</si>
  <si>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</si>
  <si>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</si>
  <si>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</si>
  <si>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</si>
  <si>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</si>
  <si>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</si>
  <si>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</si>
  <si>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</si>
  <si>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</si>
  <si>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</si>
  <si>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</si>
  <si>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</si>
  <si>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</si>
  <si>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</si>
  <si>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</si>
  <si>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</si>
  <si>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</si>
  <si>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</si>
  <si>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</si>
  <si>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</si>
  <si>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</si>
  <si>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</si>
  <si>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</si>
  <si>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</si>
  <si>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</si>
  <si>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</si>
  <si>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</si>
  <si>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</si>
  <si>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</si>
  <si>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</si>
  <si>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</si>
  <si>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</si>
  <si>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</si>
  <si>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</si>
  <si>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</si>
  <si>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</si>
  <si>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</si>
  <si>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</si>
  <si>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</si>
  <si>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</si>
  <si>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</si>
  <si>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</si>
  <si>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</si>
  <si>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</si>
  <si>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</si>
  <si>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</si>
  <si>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</si>
  <si>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</si>
  <si>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</si>
  <si>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</si>
  <si>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</si>
  <si>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</si>
  <si>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</si>
  <si>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</si>
  <si>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</si>
  <si>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</si>
  <si>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</si>
  <si>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</si>
  <si>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</si>
  <si>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</si>
  <si>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</si>
  <si>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</si>
  <si>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</si>
  <si>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</si>
  <si>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</si>
  <si>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</si>
  <si>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</si>
  <si>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</si>
  <si>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</si>
  <si>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</si>
  <si>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</si>
  <si>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</si>
  <si>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</si>
  <si>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</si>
  <si>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</si>
  <si>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</si>
  <si>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</si>
  <si>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</si>
  <si>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</si>
  <si>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</si>
  <si>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</si>
  <si>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</si>
  <si>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</si>
  <si>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</si>
  <si>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</si>
  <si>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</si>
  <si>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</si>
  <si>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</si>
  <si>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</si>
  <si>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</si>
  <si>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</si>
  <si>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</si>
  <si>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</si>
  <si>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</si>
  <si>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</si>
  <si>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</si>
  <si>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</si>
  <si>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</si>
  <si>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</si>
  <si>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</si>
  <si>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</si>
  <si>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</si>
  <si>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</si>
  <si>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</si>
  <si>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</si>
  <si>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</si>
  <si>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</si>
  <si>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</si>
  <si>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</si>
  <si>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</si>
  <si>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</si>
  <si>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</si>
  <si>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</si>
  <si>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</si>
  <si>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</si>
  <si>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</si>
  <si>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</si>
  <si>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</si>
  <si>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</si>
  <si>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</si>
  <si>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</si>
  <si>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</si>
  <si>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</si>
  <si>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</si>
  <si>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</si>
  <si>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</si>
  <si>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</si>
  <si>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</si>
  <si>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</si>
  <si>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</si>
  <si>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</si>
  <si>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</si>
  <si>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</si>
  <si>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</si>
  <si>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</si>
  <si>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</si>
  <si>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</si>
  <si>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</si>
  <si>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</si>
  <si>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</si>
  <si>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</si>
  <si>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</si>
  <si>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</si>
  <si>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</si>
  <si>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</si>
  <si>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</si>
  <si>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</si>
  <si>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</si>
  <si>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</si>
  <si>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</si>
  <si>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</si>
  <si>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</si>
  <si>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</si>
  <si>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</si>
  <si>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</si>
  <si>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</si>
  <si>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</si>
  <si>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</si>
  <si>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</si>
  <si>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</si>
  <si>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</si>
  <si>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</si>
  <si>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</si>
  <si>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</si>
  <si>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</si>
  <si>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</si>
  <si>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</si>
  <si>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</si>
  <si>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</si>
  <si>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</si>
  <si>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</si>
  <si>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</si>
  <si>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</si>
  <si>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</si>
  <si>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</si>
  <si>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</si>
  <si>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</si>
  <si>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</si>
  <si>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</si>
  <si>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</si>
  <si>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</si>
  <si>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</si>
  <si>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</si>
  <si>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</si>
  <si>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</si>
  <si>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</si>
  <si>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</si>
  <si>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</si>
  <si>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</si>
  <si>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</si>
  <si>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</si>
  <si>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</si>
  <si>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</si>
  <si>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</si>
  <si>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</si>
  <si>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</si>
  <si>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</si>
  <si>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</si>
  <si>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</si>
  <si>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</si>
  <si>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</si>
  <si>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</si>
  <si>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</si>
  <si>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</si>
  <si>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</si>
  <si>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</si>
  <si>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</si>
  <si>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</si>
  <si>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</si>
  <si>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</si>
  <si>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</si>
  <si>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</si>
  <si>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</si>
  <si>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</si>
  <si>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</si>
  <si>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</si>
  <si>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</si>
  <si>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</si>
  <si>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</si>
  <si>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</si>
  <si>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</si>
  <si>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</si>
  <si>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</si>
  <si>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</si>
  <si>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</si>
  <si>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</si>
  <si>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</si>
  <si>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</si>
  <si>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</si>
  <si>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</si>
  <si>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</si>
  <si>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</si>
  <si>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</si>
  <si>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</si>
  <si>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</si>
  <si>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</si>
  <si>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</si>
  <si>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</si>
  <si>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</si>
  <si>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</si>
  <si>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</si>
  <si>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</si>
  <si>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</si>
  <si>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</si>
  <si>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</si>
  <si>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</si>
  <si>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</si>
  <si>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</si>
  <si>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</si>
  <si>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</si>
  <si>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</si>
  <si>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</si>
  <si>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</si>
  <si>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</si>
  <si>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</si>
  <si>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</si>
  <si>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</si>
  <si>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</si>
  <si>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</si>
  <si>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</si>
  <si>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</si>
  <si>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</si>
  <si>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</si>
  <si>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</si>
  <si>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</si>
  <si>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</si>
  <si>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</si>
  <si>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</si>
  <si>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</si>
  <si>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</si>
  <si>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</si>
  <si>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</si>
  <si>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</si>
  <si>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</si>
  <si>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</si>
  <si>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</si>
  <si>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</si>
  <si>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</si>
  <si>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</si>
  <si>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</si>
  <si>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</si>
  <si>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</si>
  <si>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</si>
  <si>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</si>
  <si>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</si>
  <si>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</si>
  <si>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</si>
  <si>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</si>
  <si>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</si>
  <si>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</si>
  <si>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</si>
  <si>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</si>
  <si>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</si>
  <si>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</si>
  <si>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</si>
  <si>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</si>
  <si>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</si>
  <si>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</si>
  <si>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</si>
  <si>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</si>
  <si>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</si>
  <si>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</si>
  <si>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</si>
  <si>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</si>
  <si>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</si>
  <si>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</si>
  <si>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</si>
  <si>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</si>
  <si>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</si>
  <si>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</si>
  <si>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</si>
  <si>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</si>
  <si>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</si>
  <si>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</si>
  <si>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</si>
  <si>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</si>
  <si>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</si>
  <si>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</si>
  <si>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</si>
  <si>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</si>
  <si>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</si>
  <si>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</si>
  <si>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</si>
  <si>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</si>
  <si>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</si>
  <si>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</si>
  <si>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</si>
  <si>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</si>
  <si>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</si>
  <si>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</si>
  <si>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</si>
  <si>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</si>
  <si>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</si>
  <si>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</si>
  <si>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</si>
  <si>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</si>
  <si>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</si>
  <si>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</si>
  <si>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</si>
  <si>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</si>
  <si>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</si>
  <si>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</si>
  <si>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</si>
  <si>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</si>
  <si>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</si>
  <si>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</si>
  <si>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</si>
  <si>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</si>
  <si>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</si>
  <si>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</si>
  <si>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</si>
  <si>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</si>
  <si>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</si>
  <si>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</si>
  <si>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</si>
  <si>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</si>
  <si>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</si>
  <si>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</si>
  <si>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</si>
  <si>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</si>
  <si>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</si>
  <si>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</si>
  <si>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</si>
  <si>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</si>
  <si>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</si>
  <si>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</si>
  <si>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</si>
  <si>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</si>
  <si>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</si>
  <si>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</si>
  <si>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</si>
  <si>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</si>
  <si>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</si>
  <si>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</si>
  <si>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</si>
  <si>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</si>
  <si>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</si>
  <si>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</si>
  <si>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</si>
  <si>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</si>
  <si>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</si>
  <si>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</si>
  <si>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</si>
  <si>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</si>
  <si>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</si>
  <si>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</si>
  <si>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</si>
  <si>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</si>
  <si>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</si>
  <si>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</si>
  <si>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</si>
  <si>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</si>
  <si>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</si>
  <si>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</si>
  <si>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</si>
  <si>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</si>
  <si>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</si>
  <si>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</si>
  <si>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</si>
  <si>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</si>
  <si>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</si>
  <si>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</si>
  <si>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</si>
  <si>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</si>
  <si>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</si>
  <si>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</si>
  <si>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</si>
  <si>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</si>
  <si>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</si>
  <si>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</si>
  <si>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</si>
  <si>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</si>
  <si>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</si>
  <si>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</si>
  <si>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</si>
  <si>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</si>
  <si>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</si>
  <si>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</si>
  <si>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</si>
  <si>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</si>
  <si>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</si>
  <si>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</si>
  <si>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</si>
  <si>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</si>
  <si>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</si>
  <si>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</si>
  <si>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</si>
  <si>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</si>
  <si>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</si>
  <si>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</si>
  <si>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</si>
  <si>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</si>
  <si>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</si>
  <si>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</si>
  <si>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</si>
  <si>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</si>
  <si>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</si>
  <si>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</si>
  <si>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</si>
  <si>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</si>
  <si>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</si>
  <si>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</si>
  <si>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</si>
  <si>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</si>
  <si>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</si>
  <si>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</si>
  <si>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</si>
  <si>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</si>
  <si>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</si>
  <si>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</si>
  <si>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</si>
  <si>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</si>
  <si>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</si>
  <si>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</si>
  <si>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</si>
  <si>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</si>
  <si>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</si>
  <si>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</si>
  <si>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</si>
  <si>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</si>
  <si>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</si>
  <si>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</si>
  <si>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</si>
  <si>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</si>
  <si>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</si>
  <si>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</si>
  <si>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</si>
  <si>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</si>
  <si>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</si>
  <si>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</si>
  <si>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</si>
  <si>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</si>
  <si>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</si>
  <si>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</si>
  <si>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</si>
  <si>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</si>
  <si>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</si>
  <si>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</si>
  <si>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</si>
  <si>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</si>
  <si>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</si>
  <si>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</si>
  <si>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</si>
  <si>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</si>
  <si>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</si>
  <si>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</si>
  <si>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</si>
  <si>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</si>
  <si>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</si>
  <si>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</si>
  <si>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</si>
  <si>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</si>
  <si>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</si>
  <si>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</si>
  <si>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</si>
  <si>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</si>
  <si>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</si>
  <si>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</si>
  <si>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</si>
  <si>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</si>
  <si>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</si>
  <si>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</si>
  <si>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</si>
  <si>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</si>
  <si>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</si>
  <si>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</si>
  <si>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</si>
  <si>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</si>
  <si>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</si>
  <si>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</si>
  <si>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</si>
  <si>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</si>
  <si>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</si>
  <si>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</si>
  <si>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</si>
  <si>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</si>
  <si>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</si>
  <si>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</si>
  <si>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</si>
  <si>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</si>
  <si>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</si>
  <si>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</si>
  <si>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</si>
  <si>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</si>
  <si>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</si>
  <si>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</si>
  <si>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</si>
  <si>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</si>
  <si>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</si>
  <si>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</si>
  <si>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</si>
  <si>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</si>
  <si>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</si>
  <si>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</si>
  <si>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</si>
  <si>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</si>
  <si>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</si>
  <si>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</si>
  <si>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</si>
  <si>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</si>
  <si>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</si>
  <si>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</si>
  <si>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</si>
  <si>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</si>
  <si>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</si>
  <si>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</si>
  <si>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</si>
  <si>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</si>
  <si>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</si>
  <si>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</si>
  <si>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</si>
  <si>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</si>
  <si>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</si>
  <si>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</si>
  <si>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</si>
  <si>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</si>
  <si>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</si>
  <si>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</si>
  <si>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</si>
  <si>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</si>
  <si>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</si>
  <si>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</si>
  <si>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</si>
  <si>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</si>
  <si>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</si>
  <si>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</si>
  <si>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</si>
  <si>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</si>
  <si>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</si>
  <si>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</si>
  <si>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</si>
  <si>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</si>
  <si>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</si>
  <si>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</si>
  <si>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</si>
  <si>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</si>
  <si>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</si>
  <si>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</si>
  <si>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</si>
  <si>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</si>
  <si>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</si>
  <si>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</si>
  <si>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</si>
  <si>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</si>
  <si>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</si>
  <si>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</si>
  <si>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</si>
  <si>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</si>
  <si>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</si>
  <si>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</si>
  <si>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</si>
  <si>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</si>
  <si>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</si>
  <si>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</si>
  <si>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</si>
  <si>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</si>
  <si>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</si>
  <si>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</si>
  <si>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</si>
  <si>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</si>
  <si>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</si>
  <si>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</si>
  <si>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</si>
  <si>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</si>
  <si>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</si>
  <si>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</si>
  <si>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</si>
  <si>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</si>
  <si>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</si>
  <si>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</si>
  <si>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</si>
  <si>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</si>
  <si>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</si>
  <si>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</si>
  <si>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</si>
  <si>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</si>
  <si>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</si>
  <si>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</si>
  <si>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</si>
  <si>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</si>
  <si>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</si>
  <si>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</si>
  <si>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</si>
  <si>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</si>
  <si>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</si>
  <si>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</si>
  <si>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</si>
  <si>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</si>
  <si>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</si>
  <si>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</si>
  <si>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</si>
  <si>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</si>
  <si>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</si>
  <si>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</si>
  <si>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</si>
  <si>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</si>
  <si>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</si>
  <si>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</si>
  <si>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</si>
  <si>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</si>
  <si>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</si>
  <si>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</si>
  <si>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</si>
  <si>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</si>
  <si>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</si>
  <si>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</si>
  <si>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</si>
  <si>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</si>
  <si>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</si>
  <si>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</si>
  <si>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</si>
  <si>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</si>
  <si>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</si>
  <si>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</si>
  <si>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</si>
  <si>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</si>
  <si>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</si>
  <si>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</si>
  <si>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</si>
  <si>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</si>
  <si>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</si>
  <si>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</si>
  <si>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</si>
  <si>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</si>
  <si>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</si>
  <si>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</si>
  <si>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</si>
  <si>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</si>
  <si>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</si>
  <si>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</si>
  <si>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</si>
  <si>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</si>
  <si>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</si>
  <si>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</si>
  <si>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</si>
  <si>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</si>
  <si>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</si>
  <si>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</si>
  <si>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</si>
  <si>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</si>
  <si>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</si>
  <si>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</si>
  <si>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</si>
  <si>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</si>
  <si>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</si>
  <si>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</si>
  <si>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</si>
  <si>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</si>
  <si>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</si>
  <si>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</si>
  <si>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</si>
  <si>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</si>
  <si>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</si>
  <si>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</si>
  <si>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</si>
  <si>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</si>
  <si>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</si>
  <si>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</si>
  <si>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</si>
  <si>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</si>
  <si>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</si>
  <si>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</si>
  <si>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</si>
  <si>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</si>
  <si>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</si>
  <si>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</si>
  <si>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</si>
  <si>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</si>
  <si>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</si>
  <si>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</si>
  <si>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</si>
  <si>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</si>
  <si>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</si>
  <si>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</si>
  <si>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</si>
  <si>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</si>
  <si>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</si>
  <si>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</si>
  <si>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</si>
  <si>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</si>
  <si>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</si>
  <si>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</si>
  <si>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</si>
  <si>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</si>
  <si>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</si>
  <si>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</si>
  <si>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</si>
  <si>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</si>
  <si>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</si>
  <si>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</si>
  <si>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</si>
  <si>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</si>
  <si>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</si>
  <si>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</si>
  <si>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</si>
  <si>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</si>
  <si>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</si>
  <si>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</si>
  <si>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</si>
  <si>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</si>
  <si>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</si>
  <si>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</si>
  <si>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</si>
  <si>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</si>
  <si>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</si>
  <si>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</si>
  <si>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</si>
  <si>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</si>
  <si>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</si>
  <si>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</si>
  <si>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</si>
  <si>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</si>
  <si>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</si>
  <si>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</si>
  <si>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</si>
  <si>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</si>
  <si>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</si>
  <si>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</si>
  <si>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</si>
  <si>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</si>
  <si>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</si>
  <si>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</si>
  <si>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</si>
  <si>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</si>
  <si>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</si>
  <si>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</si>
  <si>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</si>
  <si>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</si>
  <si>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</si>
  <si>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</si>
  <si>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</si>
  <si>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</si>
  <si>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</si>
  <si>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</si>
  <si>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</si>
  <si>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</si>
  <si>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</si>
  <si>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</si>
  <si>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</si>
  <si>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</si>
  <si>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</si>
  <si>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</si>
  <si>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</si>
  <si>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</si>
  <si>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</si>
  <si>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</si>
  <si>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</si>
  <si>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</si>
  <si>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</si>
  <si>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</si>
  <si>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</si>
  <si>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</si>
  <si>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</si>
  <si>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</si>
  <si>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</si>
  <si>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</si>
  <si>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</si>
  <si>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</si>
  <si>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</si>
  <si>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</si>
  <si>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</si>
  <si>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</si>
  <si>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</si>
  <si>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</si>
  <si>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</si>
  <si>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</si>
  <si>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</si>
  <si>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</si>
  <si>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</si>
  <si>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</si>
  <si>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</si>
  <si>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</si>
  <si>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</si>
  <si>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</si>
  <si>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</si>
  <si>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</si>
  <si>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</si>
  <si>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</si>
  <si>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</si>
  <si>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</si>
  <si>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</si>
  <si>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</si>
  <si>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</si>
  <si>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</si>
  <si>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</si>
  <si>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</si>
  <si>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</si>
  <si>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</si>
  <si>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</si>
  <si>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</si>
  <si>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</si>
  <si>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</si>
  <si>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</si>
  <si>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</si>
  <si>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</si>
  <si>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</si>
  <si>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</si>
  <si>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</si>
  <si>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</si>
  <si>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</si>
  <si>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</si>
  <si>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</si>
  <si>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</si>
  <si>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</si>
  <si>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</si>
  <si>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</si>
  <si>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</si>
  <si>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</si>
  <si>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</si>
  <si>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</si>
  <si>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</si>
  <si>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</si>
  <si>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</si>
  <si>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</si>
  <si>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</si>
  <si>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</si>
  <si>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</si>
  <si>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</si>
  <si>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</si>
  <si>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</si>
  <si>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</si>
  <si>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</si>
  <si>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</si>
  <si>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</si>
  <si>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</si>
  <si>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</si>
  <si>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</si>
  <si>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</si>
  <si>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</si>
  <si>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</si>
  <si>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</si>
  <si>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</si>
  <si>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</si>
  <si>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</si>
  <si>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</si>
  <si>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</si>
  <si>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</si>
  <si>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</si>
  <si>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</si>
  <si>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</si>
  <si>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</si>
  <si>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</si>
  <si>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</si>
  <si>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</si>
  <si>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</si>
  <si>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</si>
  <si>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</si>
  <si>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</si>
  <si>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</si>
  <si>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</si>
  <si>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</si>
  <si>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</si>
  <si>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</si>
  <si>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</si>
  <si>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</si>
  <si>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</si>
  <si>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</si>
  <si>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</si>
  <si>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</si>
  <si>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</si>
  <si>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</si>
  <si>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</si>
  <si>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</si>
  <si>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</si>
  <si>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</si>
  <si>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</si>
  <si>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</si>
  <si>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</si>
  <si>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</si>
  <si>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</si>
  <si>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</si>
  <si>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</si>
  <si>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</si>
  <si>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</si>
  <si>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</si>
  <si>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</si>
  <si>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</si>
  <si>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</si>
  <si>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</si>
  <si>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</si>
  <si>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</si>
  <si>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</si>
  <si>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</si>
  <si>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</si>
  <si>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</si>
  <si>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</si>
  <si>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</si>
  <si>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</si>
  <si>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</si>
  <si>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</si>
  <si>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</si>
  <si>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</si>
  <si>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</si>
  <si>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</si>
  <si>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</si>
  <si>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</si>
  <si>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</si>
  <si>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</si>
  <si>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</si>
  <si>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</si>
  <si>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</si>
  <si>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</si>
  <si>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</si>
  <si>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</si>
  <si>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</si>
  <si>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</si>
  <si>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</si>
  <si>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</si>
  <si>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</si>
  <si>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</si>
  <si>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</si>
  <si>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</si>
  <si>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</si>
  <si>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</si>
  <si>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</si>
  <si>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</si>
  <si>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</si>
  <si>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</si>
  <si>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</si>
  <si>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</si>
  <si>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</si>
  <si>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</si>
  <si>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</si>
  <si>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</si>
  <si>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</si>
  <si>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</si>
  <si>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</si>
  <si>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</si>
  <si>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</si>
  <si>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</si>
  <si>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</si>
  <si>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</si>
  <si>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</si>
  <si>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</si>
  <si>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</si>
  <si>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</si>
  <si>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</si>
  <si>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</si>
  <si>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</si>
  <si>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</si>
  <si>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</si>
  <si>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</si>
  <si>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</si>
  <si>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</si>
  <si>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</si>
  <si>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</si>
  <si>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</si>
  <si>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</si>
  <si>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</si>
  <si>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</si>
  <si>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</si>
  <si>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</si>
  <si>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</si>
  <si>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</si>
  <si>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</si>
  <si>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</si>
  <si>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</si>
  <si>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</si>
  <si>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</si>
  <si>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</si>
  <si>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</si>
  <si>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</si>
  <si>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</si>
  <si>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</si>
  <si>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</si>
  <si>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</si>
  <si>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</si>
  <si>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</si>
  <si>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</si>
  <si>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</si>
  <si>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</si>
  <si>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</si>
  <si>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</si>
  <si>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</si>
  <si>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</si>
  <si>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</si>
  <si>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</si>
  <si>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</si>
  <si>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</si>
  <si>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</si>
  <si>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</si>
  <si>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</si>
  <si>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</si>
  <si>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</si>
  <si>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</si>
  <si>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</si>
  <si>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</si>
  <si>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</si>
  <si>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</si>
  <si>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</si>
  <si>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</si>
  <si>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</si>
  <si>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</si>
  <si>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</si>
  <si>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</si>
  <si>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</si>
  <si>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</si>
  <si>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</si>
  <si>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</si>
  <si>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</si>
  <si>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</si>
  <si>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</si>
  <si>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</si>
  <si>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</si>
  <si>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</si>
  <si>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</si>
  <si>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</si>
  <si>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</si>
  <si>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</si>
  <si>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</si>
  <si>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</si>
  <si>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</si>
  <si>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</si>
  <si>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</si>
  <si>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</si>
  <si>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</si>
  <si>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</si>
  <si>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</si>
  <si>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</si>
  <si>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</si>
  <si>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</si>
  <si>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</si>
  <si>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</si>
  <si>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</si>
  <si>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</si>
  <si>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</si>
  <si>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</si>
  <si>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</si>
  <si>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</si>
  <si>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</si>
  <si>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</si>
  <si>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</si>
  <si>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</si>
  <si>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</si>
  <si>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</si>
  <si>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</si>
  <si>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</si>
  <si>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</si>
  <si>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</si>
  <si>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</si>
  <si>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</si>
  <si>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</si>
  <si>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</si>
  <si>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</si>
  <si>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</si>
  <si>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</si>
  <si>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</si>
  <si>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</si>
  <si>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</si>
  <si>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</si>
  <si>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</si>
  <si>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</si>
  <si>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</si>
  <si>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</si>
  <si>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</si>
  <si>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</si>
  <si>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</si>
  <si>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</si>
  <si>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</si>
  <si>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</si>
  <si>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</si>
  <si>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</si>
  <si>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</si>
  <si>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</si>
  <si>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</si>
  <si>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</si>
  <si>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</si>
  <si>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</si>
  <si>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</si>
  <si>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</si>
  <si>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</si>
  <si>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</si>
  <si>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</si>
  <si>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</si>
  <si>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</si>
  <si>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</si>
  <si>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</si>
  <si>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</si>
  <si>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</si>
  <si>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</si>
  <si>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</si>
  <si>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</si>
  <si>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</si>
  <si>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</si>
  <si>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</si>
  <si>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</si>
  <si>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</si>
  <si>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</si>
  <si>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</si>
  <si>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</si>
  <si>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</si>
  <si>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</si>
  <si>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</si>
  <si>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</si>
  <si>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</si>
  <si>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</si>
  <si>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</si>
  <si>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</si>
  <si>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</si>
  <si>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</si>
  <si>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</si>
  <si>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</si>
  <si>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</si>
  <si>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</si>
  <si>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</si>
  <si>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</si>
  <si>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</si>
  <si>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</si>
  <si>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</si>
  <si>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</si>
  <si>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</si>
  <si>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</si>
  <si>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</si>
  <si>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</si>
  <si>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</si>
  <si>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</si>
  <si>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</si>
  <si>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</si>
  <si>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</si>
  <si>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</si>
  <si>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</si>
  <si>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</si>
  <si>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</si>
  <si>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</si>
  <si>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</si>
  <si>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</si>
  <si>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</si>
  <si>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</si>
  <si>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</si>
  <si>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</si>
  <si>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</si>
  <si>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</si>
  <si>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</si>
  <si>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</si>
  <si>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</si>
  <si>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</si>
  <si>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</si>
  <si>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</si>
  <si>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</si>
  <si>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</si>
  <si>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</si>
  <si>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</si>
  <si>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</si>
  <si>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</si>
  <si>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</si>
  <si>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</si>
  <si>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</si>
  <si>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</si>
  <si>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</si>
  <si>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</si>
  <si>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</si>
  <si>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</si>
  <si>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</si>
  <si>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</si>
  <si>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</si>
  <si>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</si>
  <si>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</si>
  <si>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</si>
  <si>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</si>
  <si>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</si>
  <si>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</si>
  <si>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</si>
  <si>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</si>
  <si>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</si>
  <si>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</si>
  <si>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</si>
  <si>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</si>
  <si>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</si>
  <si>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</si>
  <si>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</si>
  <si>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</si>
  <si>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</si>
  <si>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</si>
  <si>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</si>
  <si>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</si>
  <si>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</si>
  <si>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</si>
  <si>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</si>
  <si>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</si>
  <si>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</si>
  <si>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</si>
  <si>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</si>
  <si>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</si>
  <si>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</si>
  <si>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</si>
  <si>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</si>
  <si>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</si>
  <si>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</si>
  <si>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</si>
  <si>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</si>
  <si>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</si>
  <si>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</si>
  <si>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</si>
  <si>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</si>
  <si>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</si>
  <si>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</si>
  <si>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</si>
  <si>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</si>
  <si>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</si>
  <si>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</si>
  <si>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</si>
  <si>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</si>
  <si>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</si>
  <si>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</si>
  <si>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</si>
  <si>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</si>
  <si>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</si>
  <si>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</si>
  <si>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</si>
  <si>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</si>
  <si>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</si>
  <si>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</si>
  <si>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</si>
  <si>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</si>
  <si>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</si>
  <si>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</si>
  <si>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</si>
  <si>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</si>
  <si>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</si>
  <si>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</si>
  <si>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</si>
  <si>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</si>
  <si>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</si>
  <si>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</si>
  <si>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</si>
  <si>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</si>
  <si>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</si>
  <si>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</si>
  <si>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</si>
  <si>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</si>
  <si>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</si>
  <si>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</si>
  <si>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</si>
  <si>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</si>
  <si>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</si>
  <si>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</si>
  <si>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</si>
  <si>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</si>
  <si>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</si>
  <si>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</si>
  <si>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</si>
  <si>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</si>
  <si>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</si>
  <si>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</si>
  <si>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</si>
  <si>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</si>
  <si>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</si>
  <si>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</si>
  <si>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</si>
  <si>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</si>
  <si>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</si>
  <si>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</si>
  <si>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</si>
  <si>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</si>
  <si>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</si>
  <si>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</si>
  <si>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</si>
  <si>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</si>
  <si>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</si>
  <si>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</si>
  <si>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</si>
  <si>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</si>
  <si>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</si>
  <si>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</si>
  <si>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</si>
  <si>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</si>
  <si>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</si>
  <si>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</si>
  <si>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</si>
  <si>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</si>
  <si>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</si>
  <si>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</si>
  <si>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</si>
  <si>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</si>
  <si>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</si>
  <si>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</si>
  <si>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</si>
  <si>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</si>
  <si>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</si>
  <si>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</si>
  <si>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</si>
  <si>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</si>
  <si>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</si>
  <si>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</si>
  <si>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</si>
  <si>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</si>
  <si>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</si>
  <si>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</si>
  <si>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</si>
  <si>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</si>
  <si>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</si>
  <si>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</si>
  <si>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</si>
  <si>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</si>
  <si>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</si>
  <si>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</si>
  <si>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</si>
  <si>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</si>
  <si>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</si>
  <si>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</si>
  <si>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</si>
  <si>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</si>
  <si>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</si>
  <si>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</si>
  <si>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</si>
  <si>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</si>
  <si>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</si>
  <si>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</si>
  <si>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</si>
  <si>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</si>
  <si>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</si>
  <si>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</si>
  <si>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</si>
  <si>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</si>
  <si>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</si>
  <si>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</si>
  <si>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</si>
  <si>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</si>
  <si>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</si>
  <si>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</si>
  <si>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</si>
  <si>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</si>
  <si>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</si>
  <si>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</si>
  <si>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</si>
  <si>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</si>
  <si>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</si>
  <si>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</si>
  <si>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</si>
  <si>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</si>
  <si>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</si>
  <si>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</si>
  <si>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</si>
  <si>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</si>
  <si>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</si>
  <si>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</si>
  <si>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</si>
  <si>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</si>
  <si>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</si>
  <si>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</si>
  <si>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</si>
  <si>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</si>
  <si>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</si>
  <si>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</si>
  <si>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</si>
  <si>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</si>
  <si>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</si>
  <si>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</si>
  <si>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</si>
  <si>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</si>
  <si>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</si>
  <si>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</si>
  <si>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</si>
  <si>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</si>
  <si>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</si>
  <si>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</si>
  <si>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</si>
  <si>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</si>
  <si>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</si>
  <si>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</si>
  <si>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</si>
  <si>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</si>
  <si>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</si>
  <si>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</si>
  <si>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</si>
  <si>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</si>
  <si>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</si>
  <si>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</si>
  <si>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</si>
  <si>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</si>
  <si>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</si>
  <si>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</si>
  <si>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</si>
  <si>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</si>
  <si>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</si>
  <si>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</si>
  <si>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</si>
  <si>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</si>
  <si>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</si>
  <si>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</si>
  <si>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</si>
  <si>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</si>
  <si>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</si>
  <si>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</si>
  <si>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</si>
  <si>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</si>
  <si>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</si>
  <si>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</si>
  <si>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</si>
  <si>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</si>
  <si>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</si>
  <si>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</si>
  <si>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</si>
  <si>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</si>
  <si>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</si>
  <si>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</si>
  <si>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</si>
  <si>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</si>
  <si>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</si>
  <si>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</si>
  <si>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</si>
  <si>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</si>
  <si>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</si>
  <si>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</si>
  <si>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</si>
  <si>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</si>
  <si>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</si>
  <si>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</si>
  <si>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</si>
  <si>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</si>
  <si>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</si>
  <si>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</si>
  <si>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</si>
  <si>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</si>
  <si>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</si>
  <si>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</si>
  <si>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</si>
  <si>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</si>
  <si>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</si>
  <si>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</si>
  <si>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</si>
  <si>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</si>
  <si>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</si>
  <si>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</si>
  <si>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</si>
  <si>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</si>
  <si>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</si>
  <si>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</si>
  <si>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</si>
  <si>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</si>
  <si>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</si>
  <si>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</si>
  <si>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</si>
  <si>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</si>
  <si>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</si>
  <si>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</si>
  <si>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</si>
  <si>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</si>
  <si>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</si>
  <si>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</si>
  <si>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</si>
  <si>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</si>
  <si>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</si>
  <si>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</si>
  <si>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</si>
  <si>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</si>
  <si>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</si>
  <si>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</si>
  <si>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</si>
  <si>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</si>
  <si>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</si>
  <si>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</si>
  <si>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</si>
  <si>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</si>
  <si>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</si>
  <si>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</si>
  <si>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</si>
  <si>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</si>
  <si>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</si>
  <si>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</si>
  <si>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</si>
  <si>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</si>
  <si>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</si>
  <si>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</si>
  <si>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</si>
  <si>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</si>
  <si>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</si>
  <si>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</si>
  <si>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</si>
  <si>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</si>
  <si>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</si>
  <si>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</si>
  <si>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</si>
  <si>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</si>
  <si>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</si>
  <si>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</si>
  <si>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</si>
  <si>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</si>
  <si>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</si>
  <si>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</si>
  <si>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</si>
  <si>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</si>
  <si>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</si>
  <si>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</si>
  <si>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</si>
  <si>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</si>
  <si>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</si>
  <si>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</si>
  <si>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</si>
  <si>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</si>
  <si>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</si>
  <si>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</si>
  <si>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</si>
  <si>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</si>
  <si>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</si>
  <si>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</si>
  <si>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</si>
  <si>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</si>
  <si>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</si>
  <si>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</si>
  <si>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</si>
  <si>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</si>
  <si>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</si>
  <si>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</si>
  <si>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</si>
  <si>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</si>
  <si>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</si>
  <si>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</si>
  <si>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</si>
  <si>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</si>
  <si>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</si>
  <si>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</si>
  <si>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</si>
  <si>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</si>
  <si>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</si>
  <si>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</si>
  <si>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</si>
  <si>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</si>
  <si>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</si>
  <si>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</si>
  <si>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</si>
  <si>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</si>
  <si>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</si>
  <si>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</si>
  <si>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</si>
  <si>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</si>
  <si>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</si>
  <si>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</si>
  <si>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</si>
  <si>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</si>
  <si>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</si>
  <si>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</si>
  <si>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</si>
  <si>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</si>
  <si>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</si>
  <si>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</si>
  <si>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</si>
  <si>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</si>
  <si>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</si>
  <si>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</si>
  <si>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</si>
  <si>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</si>
  <si>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</si>
  <si>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</si>
  <si>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</si>
  <si>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</si>
  <si>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</si>
  <si>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</si>
  <si>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</si>
  <si>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</si>
  <si>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</si>
  <si>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</si>
  <si>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</si>
  <si>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</si>
  <si>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</si>
  <si>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</si>
  <si>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</si>
  <si>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</si>
  <si>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</si>
  <si>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</si>
  <si>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</si>
  <si>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</si>
  <si>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</si>
  <si>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</si>
  <si>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</si>
  <si>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</si>
  <si>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</si>
  <si>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</si>
  <si>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</si>
  <si>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</si>
  <si>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</si>
  <si>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</si>
  <si>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</si>
  <si>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</si>
  <si>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</si>
  <si>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</si>
  <si>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</si>
  <si>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</si>
  <si>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</si>
  <si>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</si>
  <si>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</si>
  <si>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</si>
  <si>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</si>
  <si>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</si>
  <si>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</si>
  <si>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</si>
  <si>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</si>
  <si>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</si>
  <si>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</si>
  <si>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</si>
  <si>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</si>
  <si>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</si>
  <si>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</si>
  <si>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</si>
  <si>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</si>
  <si>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</si>
  <si>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</si>
  <si>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</si>
  <si>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</si>
  <si>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</si>
  <si>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</si>
  <si>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</si>
  <si>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</si>
  <si>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</si>
  <si>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</si>
  <si>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</si>
  <si>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</si>
  <si>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</si>
  <si>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</si>
  <si>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</si>
  <si>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</si>
  <si>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</si>
  <si>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</si>
  <si>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</si>
  <si>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</si>
  <si>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</si>
  <si>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</si>
  <si>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</si>
  <si>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</si>
  <si>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</si>
  <si>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</si>
  <si>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</si>
  <si>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</si>
  <si>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</si>
  <si>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</si>
  <si>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</si>
  <si>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</si>
  <si>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</si>
  <si>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</si>
  <si>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</si>
  <si>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</si>
  <si>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</si>
  <si>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</si>
  <si>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</si>
  <si>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</si>
  <si>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</si>
  <si>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</si>
  <si>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</si>
  <si>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</si>
  <si>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</si>
  <si>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</si>
  <si>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</si>
  <si>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</si>
  <si>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</si>
  <si>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</si>
  <si>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</si>
  <si>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</si>
  <si>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</si>
  <si>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</si>
  <si>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</si>
  <si>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</si>
  <si>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</si>
  <si>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</si>
  <si>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</si>
  <si>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</si>
  <si>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</si>
  <si>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</si>
  <si>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</si>
  <si>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</si>
  <si>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</si>
  <si>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</si>
  <si>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</si>
  <si>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</si>
  <si>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</si>
  <si>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</si>
  <si>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</si>
  <si>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</si>
  <si>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</si>
  <si>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</si>
  <si>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</si>
  <si>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</si>
  <si>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</si>
  <si>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</si>
  <si>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</si>
  <si>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</si>
  <si>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</si>
  <si>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</si>
  <si>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</si>
  <si>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</si>
  <si>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</si>
  <si>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</si>
  <si>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</si>
  <si>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</si>
  <si>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</si>
  <si>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</si>
  <si>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</si>
  <si>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</si>
  <si>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</si>
  <si>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</si>
  <si>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</si>
  <si>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</si>
  <si>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</si>
  <si>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</si>
  <si>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</si>
  <si>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</si>
  <si>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</si>
  <si>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</si>
  <si>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</si>
  <si>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</si>
  <si>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</si>
  <si>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</si>
  <si>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</si>
  <si>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</si>
  <si>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</si>
  <si>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</si>
  <si>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</si>
  <si>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</si>
  <si>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</si>
  <si>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</si>
  <si>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</si>
  <si>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</si>
  <si>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</si>
  <si>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</si>
  <si>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</si>
  <si>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</si>
  <si>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</si>
  <si>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</si>
  <si>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</si>
  <si>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</si>
  <si>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</si>
  <si>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</si>
  <si>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</si>
  <si>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</si>
  <si>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</si>
  <si>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</si>
  <si>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</si>
  <si>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</si>
  <si>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</si>
  <si>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</si>
  <si>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</si>
  <si>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</si>
  <si>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</si>
  <si>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</si>
  <si>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</si>
  <si>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</si>
  <si>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</si>
  <si>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</si>
  <si>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</si>
  <si>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</si>
  <si>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</si>
  <si>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</si>
  <si>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</si>
  <si>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</si>
  <si>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</si>
  <si>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</si>
  <si>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</si>
  <si>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</si>
  <si>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</si>
  <si>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</si>
  <si>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</si>
  <si>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</si>
  <si>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</si>
  <si>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</si>
  <si>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</si>
  <si>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</si>
  <si>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</si>
  <si>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</si>
  <si>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</si>
  <si>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</si>
  <si>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</si>
  <si>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</si>
  <si>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</si>
  <si>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</si>
  <si>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</si>
  <si>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</si>
  <si>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</si>
  <si>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</si>
  <si>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</si>
  <si>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</si>
  <si>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</si>
  <si>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</si>
  <si>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</si>
  <si>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</si>
  <si>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</si>
  <si>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</si>
  <si>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</si>
  <si>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</si>
  <si>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</si>
  <si>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</si>
  <si>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</si>
  <si>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</si>
  <si>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</si>
  <si>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</si>
  <si>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</si>
  <si>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</si>
  <si>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</si>
  <si>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</si>
  <si>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</si>
  <si>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</si>
  <si>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</si>
  <si>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</si>
  <si>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</si>
  <si>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</si>
  <si>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</si>
  <si>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</si>
  <si>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</si>
  <si>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</si>
  <si>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</si>
  <si>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</si>
  <si>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</si>
  <si>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</si>
  <si>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</si>
  <si>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</si>
  <si>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</si>
  <si>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</si>
  <si>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</si>
  <si>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</si>
  <si>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</si>
  <si>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</si>
  <si>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</si>
  <si>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</si>
  <si>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</si>
  <si>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</si>
  <si>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</si>
  <si>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</si>
  <si>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</si>
  <si>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</si>
  <si>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</si>
  <si>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</si>
  <si>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</si>
  <si>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</si>
  <si>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</si>
  <si>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</si>
  <si>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</si>
  <si>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</si>
  <si>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</si>
  <si>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</si>
  <si>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</si>
  <si>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</si>
  <si>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</si>
  <si>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</si>
  <si>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</si>
  <si>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</si>
  <si>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</si>
  <si>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</si>
  <si>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</si>
  <si>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</si>
  <si>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</si>
  <si>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</si>
  <si>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</si>
  <si>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</si>
  <si>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</si>
  <si>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</si>
  <si>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</si>
  <si>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</si>
  <si>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</si>
  <si>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</si>
  <si>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</si>
  <si>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</si>
  <si>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</si>
  <si>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</si>
  <si>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</si>
  <si>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</si>
  <si>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</si>
  <si>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</si>
  <si>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</si>
  <si>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</si>
  <si>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</si>
  <si>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</si>
  <si>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</si>
  <si>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</si>
  <si>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</si>
  <si>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</si>
  <si>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</si>
  <si>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</si>
  <si>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</si>
  <si>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</si>
  <si>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</si>
  <si>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</si>
  <si>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</si>
  <si>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</si>
  <si>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</si>
  <si>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</si>
  <si>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</si>
  <si>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</si>
  <si>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</si>
  <si>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</si>
  <si>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</si>
  <si>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</si>
  <si>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</si>
  <si>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</si>
  <si>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</si>
  <si>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</si>
  <si>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</si>
  <si>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</si>
  <si>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</si>
  <si>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</si>
  <si>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</si>
  <si>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</si>
  <si>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</si>
  <si>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</si>
  <si>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</si>
  <si>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</si>
  <si>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</si>
  <si>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</si>
  <si>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</si>
  <si>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</si>
  <si>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</si>
  <si>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</si>
  <si>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</si>
  <si>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</si>
  <si>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</si>
  <si>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</si>
  <si>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</si>
  <si>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</si>
  <si>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</si>
  <si>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</si>
  <si>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</si>
  <si>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</si>
  <si>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</si>
  <si>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</si>
  <si>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</si>
  <si>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</si>
  <si>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</si>
  <si>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</si>
  <si>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</si>
  <si>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</si>
  <si>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</si>
  <si>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</si>
  <si>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</si>
  <si>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</si>
  <si>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</si>
  <si>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</si>
  <si>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</si>
  <si>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</si>
  <si>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</si>
  <si>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</si>
  <si>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</si>
  <si>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</si>
  <si>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</si>
  <si>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</si>
  <si>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</si>
  <si>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</si>
  <si>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</si>
  <si>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</si>
  <si>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</si>
  <si>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</si>
  <si>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</si>
  <si>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</si>
  <si>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</si>
  <si>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</si>
  <si>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</si>
  <si>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</si>
  <si>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</si>
  <si>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</si>
  <si>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</si>
  <si>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</si>
  <si>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</si>
  <si>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</si>
  <si>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</si>
  <si>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</si>
  <si>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</si>
  <si>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</si>
  <si>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</si>
  <si>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</si>
  <si>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</si>
  <si>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</si>
  <si>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</si>
  <si>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</si>
  <si>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</si>
  <si>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</si>
  <si>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</si>
  <si>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</si>
  <si>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</si>
  <si>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</si>
  <si>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</si>
  <si>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</si>
  <si>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</si>
  <si>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</si>
  <si>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</si>
  <si>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</si>
  <si>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</si>
  <si>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</si>
  <si>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</si>
  <si>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</si>
  <si>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</si>
  <si>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</si>
  <si>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</si>
  <si>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</si>
  <si>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</si>
  <si>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</si>
  <si>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</si>
  <si>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</si>
  <si>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</si>
  <si>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</si>
  <si>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</si>
  <si>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</si>
  <si>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</si>
  <si>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</si>
  <si>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</si>
  <si>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</si>
  <si>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</si>
  <si>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</si>
  <si>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</si>
  <si>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</si>
  <si>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</si>
  <si>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</si>
  <si>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</si>
  <si>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</si>
  <si>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</si>
  <si>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</si>
  <si>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</si>
  <si>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</si>
  <si>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</si>
  <si>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</si>
  <si>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</si>
  <si>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</si>
  <si>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</si>
  <si>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</si>
  <si>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</si>
  <si>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</si>
  <si>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</si>
  <si>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</si>
  <si>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</si>
  <si>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</si>
  <si>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</si>
  <si>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</si>
  <si>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</si>
  <si>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</si>
  <si>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</si>
  <si>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</si>
  <si>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</si>
  <si>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</si>
  <si>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</si>
  <si>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</si>
  <si>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</si>
  <si>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</si>
  <si>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</si>
  <si>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</si>
  <si>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</si>
  <si>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</si>
  <si>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</si>
  <si>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</si>
  <si>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</si>
  <si>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</si>
  <si>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</si>
  <si>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</si>
  <si>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</si>
  <si>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</si>
  <si>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</si>
  <si>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</si>
  <si>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</si>
  <si>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</si>
  <si>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</si>
  <si>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</si>
  <si>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</si>
  <si>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</si>
  <si>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</si>
  <si>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</si>
  <si>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</si>
  <si>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</si>
  <si>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</si>
  <si>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</si>
  <si>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</si>
  <si>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</si>
  <si>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</si>
  <si>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</si>
  <si>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</si>
  <si>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</si>
  <si>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</si>
  <si>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</si>
  <si>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</si>
  <si>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</si>
  <si>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</si>
  <si>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</si>
  <si>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</si>
  <si>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</si>
  <si>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</si>
  <si>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</si>
  <si>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</si>
  <si>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</si>
  <si>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</si>
  <si>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</si>
  <si>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</si>
  <si>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</si>
  <si>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</si>
  <si>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</si>
  <si>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</si>
  <si>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</si>
  <si>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</si>
  <si>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</si>
  <si>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</si>
  <si>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</si>
  <si>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</si>
  <si>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</si>
  <si>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</si>
  <si>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</si>
  <si>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</si>
  <si>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</si>
  <si>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</si>
  <si>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</si>
  <si>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</si>
  <si>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</si>
  <si>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</si>
  <si>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</si>
  <si>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</si>
  <si>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</si>
  <si>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</si>
  <si>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</si>
  <si>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</si>
  <si>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</si>
  <si>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</si>
  <si>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</si>
  <si>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</si>
  <si>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</si>
  <si>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</si>
  <si>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</si>
  <si>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</si>
  <si>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</si>
  <si>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</si>
  <si>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</si>
  <si>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</si>
  <si>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</si>
  <si>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</si>
  <si>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</si>
  <si>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</si>
  <si>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</si>
  <si>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</si>
  <si>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</si>
  <si>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</si>
  <si>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</si>
  <si>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</si>
  <si>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</si>
  <si>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</si>
  <si>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</si>
  <si>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</si>
  <si>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</si>
  <si>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</si>
  <si>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</si>
  <si>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</si>
  <si>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</si>
  <si>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</si>
  <si>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</si>
  <si>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</si>
  <si>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</si>
  <si>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</si>
  <si>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</si>
  <si>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</si>
  <si>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</si>
  <si>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</si>
  <si>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</si>
  <si>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</si>
  <si>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</si>
  <si>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</si>
  <si>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</si>
  <si>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</si>
  <si>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</si>
  <si>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</si>
  <si>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</si>
  <si>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</si>
  <si>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</si>
  <si>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</si>
  <si>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</si>
  <si>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</si>
  <si>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</si>
  <si>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</si>
  <si>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</si>
  <si>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</si>
  <si>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</si>
  <si>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</si>
  <si>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</si>
  <si>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</si>
  <si>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</si>
  <si>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</si>
  <si>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</si>
  <si>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</si>
  <si>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</si>
  <si>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</si>
  <si>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</si>
  <si>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</si>
  <si>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</si>
  <si>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</si>
  <si>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</si>
  <si>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</si>
  <si>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</si>
  <si>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</si>
  <si>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</si>
  <si>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</si>
  <si>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</si>
  <si>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</si>
  <si>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</si>
  <si>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</si>
  <si>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</si>
  <si>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</si>
  <si>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</si>
  <si>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</si>
  <si>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</si>
  <si>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</si>
  <si>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</si>
  <si>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</si>
  <si>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</si>
  <si>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</si>
  <si>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</si>
  <si>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</si>
  <si>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</si>
  <si>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</si>
  <si>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</si>
  <si>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</si>
  <si>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</si>
  <si>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</si>
  <si>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</si>
  <si>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</si>
  <si>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</si>
  <si>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</si>
  <si>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</si>
  <si>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</si>
  <si>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</si>
  <si>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</si>
  <si>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</si>
  <si>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</si>
  <si>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</si>
  <si>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</si>
  <si>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</si>
  <si>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</si>
  <si>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</si>
  <si>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</si>
  <si>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</si>
  <si>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</si>
  <si>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</si>
  <si>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</si>
  <si>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</si>
  <si>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</si>
  <si>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</si>
  <si>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</si>
  <si>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</si>
  <si>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</si>
  <si>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</si>
  <si>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</si>
  <si>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</si>
  <si>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</si>
  <si>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</si>
  <si>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</si>
  <si>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</si>
  <si>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</si>
  <si>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</si>
  <si>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</si>
  <si>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</si>
  <si>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</si>
  <si>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</si>
  <si>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</si>
  <si>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</si>
  <si>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</si>
  <si>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</si>
  <si>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</si>
  <si>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</si>
  <si>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</si>
  <si>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</si>
  <si>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</si>
  <si>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</si>
  <si>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</si>
  <si>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</si>
  <si>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</si>
  <si>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</si>
  <si>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</si>
  <si>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</si>
  <si>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</si>
  <si>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</si>
  <si>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</si>
  <si>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</si>
  <si>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</si>
  <si>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</si>
  <si>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</si>
  <si>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</si>
  <si>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</si>
  <si>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</si>
  <si>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</si>
  <si>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</si>
  <si>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</si>
  <si>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</si>
  <si>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</si>
  <si>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</si>
  <si>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</si>
  <si>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</si>
  <si>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</si>
  <si>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</si>
  <si>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</si>
  <si>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</si>
  <si>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</si>
  <si>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</si>
  <si>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</si>
  <si>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</si>
  <si>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</si>
  <si>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</si>
  <si>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</si>
  <si>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</si>
  <si>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</si>
  <si>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</si>
  <si>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</si>
  <si>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</si>
  <si>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</si>
  <si>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</si>
  <si>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</si>
  <si>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</si>
  <si>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</si>
  <si>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</si>
  <si>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</si>
  <si>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</si>
  <si>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</si>
  <si>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</si>
  <si>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</si>
  <si>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</si>
  <si>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</si>
  <si>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</si>
  <si>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</si>
  <si>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</si>
  <si>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</si>
  <si>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</si>
  <si>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</si>
  <si>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</si>
  <si>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</si>
  <si>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</si>
  <si>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</si>
  <si>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</si>
  <si>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</si>
  <si>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</si>
  <si>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</si>
  <si>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</si>
  <si>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</si>
  <si>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</si>
  <si>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</si>
  <si>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</si>
  <si>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</si>
  <si>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</si>
  <si>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</si>
  <si>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</si>
  <si>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</si>
  <si>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</si>
  <si>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</si>
  <si>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</si>
  <si>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</si>
  <si>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</si>
  <si>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</si>
  <si>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</si>
  <si>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</si>
  <si>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</si>
  <si>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</si>
  <si>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</si>
  <si>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</si>
  <si>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</si>
  <si>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</si>
  <si>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</si>
  <si>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</si>
  <si>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</si>
  <si>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</si>
  <si>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</si>
  <si>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</si>
  <si>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</si>
  <si>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</si>
  <si>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</si>
  <si>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</si>
  <si>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</si>
  <si>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</si>
  <si>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</si>
  <si>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</si>
  <si>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</si>
  <si>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</si>
  <si>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</si>
  <si>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</si>
  <si>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</si>
  <si>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</si>
  <si>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</si>
  <si>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</si>
  <si>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</si>
  <si>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</si>
  <si>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</si>
  <si>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</si>
  <si>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</si>
  <si>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</si>
  <si>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</si>
  <si>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</si>
  <si>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</si>
  <si>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</si>
  <si>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</si>
  <si>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</si>
  <si>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</si>
  <si>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</si>
  <si>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</si>
  <si>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</si>
  <si>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</si>
  <si>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</si>
  <si>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</si>
  <si>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</si>
  <si>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</si>
  <si>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</si>
  <si>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</si>
  <si>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</si>
  <si>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</si>
  <si>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</si>
  <si>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</si>
  <si>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</si>
  <si>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</si>
  <si>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</si>
  <si>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</si>
  <si>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</si>
  <si>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</si>
  <si>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</si>
  <si>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</si>
  <si>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</si>
  <si>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</si>
  <si>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</si>
  <si>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</si>
  <si>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</si>
  <si>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</si>
  <si>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</si>
  <si>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</si>
  <si>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</si>
  <si>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</si>
  <si>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</si>
  <si>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</si>
  <si>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</si>
  <si>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</si>
  <si>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</si>
  <si>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</si>
  <si>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</si>
  <si>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</si>
  <si>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</si>
  <si>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</si>
  <si>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</si>
  <si>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</si>
  <si>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</si>
  <si>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</si>
  <si>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</si>
  <si>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</si>
  <si>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</si>
  <si>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</si>
  <si>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</si>
  <si>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</si>
  <si>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</si>
  <si>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</si>
  <si>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</si>
  <si>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</si>
  <si>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</si>
  <si>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</si>
  <si>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</si>
  <si>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</si>
  <si>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</si>
  <si>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</si>
  <si>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</si>
  <si>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</si>
  <si>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</si>
  <si>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</si>
  <si>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</si>
  <si>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</si>
  <si>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</si>
  <si>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</si>
  <si>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</si>
  <si>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</si>
  <si>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</si>
  <si>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</si>
  <si>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</si>
  <si>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</si>
  <si>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</si>
  <si>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</si>
  <si>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</si>
  <si>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</si>
  <si>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</si>
  <si>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</si>
  <si>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</si>
  <si>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</si>
  <si>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</si>
  <si>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</si>
  <si>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</si>
  <si>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</si>
  <si>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</si>
  <si>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</si>
  <si>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</si>
  <si>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</si>
  <si>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</si>
  <si>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</si>
  <si>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</si>
  <si>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</si>
  <si>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</si>
  <si>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</si>
  <si>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</si>
  <si>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</si>
  <si>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</si>
  <si>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</si>
  <si>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</si>
  <si>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</si>
  <si>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</si>
  <si>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</si>
  <si>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</si>
  <si>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</si>
  <si>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</si>
  <si>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</si>
  <si>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</si>
  <si>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</si>
  <si>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</si>
  <si>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</si>
  <si>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</si>
  <si>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</si>
  <si>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</si>
  <si>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</si>
  <si>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</si>
  <si>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</si>
  <si>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</si>
  <si>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</si>
  <si>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</si>
  <si>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</si>
  <si>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</si>
  <si>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</si>
  <si>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</si>
  <si>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</si>
  <si>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</si>
  <si>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</si>
  <si>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</si>
  <si>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</si>
  <si>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</si>
  <si>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</si>
  <si>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</si>
  <si>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</si>
  <si>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</si>
  <si>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</si>
  <si>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</si>
  <si>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</si>
  <si>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</si>
  <si>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</si>
  <si>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</si>
  <si>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</si>
  <si>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</si>
  <si>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</si>
  <si>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</si>
  <si>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</si>
  <si>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</si>
  <si>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</si>
  <si>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</si>
  <si>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</si>
  <si>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</si>
  <si>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</si>
  <si>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</si>
  <si>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</si>
  <si>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</si>
  <si>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</si>
  <si>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</si>
  <si>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</si>
  <si>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</si>
  <si>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</si>
  <si>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</si>
  <si>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</si>
  <si>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</si>
  <si>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</si>
  <si>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</si>
  <si>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</si>
  <si>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</si>
  <si>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</si>
  <si>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</si>
  <si>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</si>
  <si>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</si>
  <si>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</si>
  <si>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</si>
  <si>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</si>
  <si>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</si>
  <si>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</si>
  <si>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</si>
  <si>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</si>
  <si>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</si>
  <si>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</si>
  <si>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</si>
  <si>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</si>
  <si>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</si>
  <si>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</si>
  <si>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</si>
  <si>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</si>
  <si>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</si>
  <si>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</si>
  <si>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</si>
  <si>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</si>
  <si>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</si>
  <si>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</si>
  <si>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</si>
  <si>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</si>
  <si>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</si>
  <si>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</si>
  <si>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</si>
  <si>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</si>
  <si>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</si>
  <si>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</si>
  <si>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</si>
  <si>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</si>
  <si>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</si>
  <si>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</si>
  <si>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</si>
  <si>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</si>
  <si>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</si>
  <si>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</si>
  <si>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</si>
  <si>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</si>
  <si>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</si>
  <si>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</si>
  <si>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</si>
  <si>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</si>
  <si>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</si>
  <si>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</si>
  <si>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</si>
  <si>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</si>
  <si>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</si>
  <si>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</si>
  <si>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</si>
  <si>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</si>
  <si>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</si>
  <si>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</si>
  <si>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</si>
  <si>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</si>
  <si>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</si>
  <si>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</si>
  <si>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</si>
  <si>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</si>
  <si>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</si>
  <si>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</si>
  <si>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</si>
  <si>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</si>
  <si>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</si>
  <si>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</si>
  <si>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</si>
  <si>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</si>
  <si>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</si>
  <si>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</si>
  <si>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</si>
  <si>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</si>
  <si>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</si>
  <si>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</si>
  <si>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</si>
  <si>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</si>
  <si>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</si>
  <si>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</si>
  <si>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</si>
  <si>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</si>
  <si>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</si>
  <si>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</si>
  <si>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</si>
  <si>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</si>
  <si>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</si>
  <si>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</si>
  <si>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</si>
  <si>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</si>
  <si>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</si>
  <si>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</si>
  <si>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</si>
  <si>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</si>
  <si>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</si>
  <si>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</si>
  <si>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</si>
  <si>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</si>
  <si>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</si>
  <si>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</si>
  <si>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</si>
  <si>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</si>
  <si>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</si>
  <si>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</si>
  <si>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</si>
  <si>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</si>
  <si>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</si>
  <si>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</si>
  <si>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</si>
  <si>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</si>
  <si>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</si>
  <si>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</si>
  <si>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</si>
  <si>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</si>
  <si>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</si>
  <si>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</si>
  <si>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</si>
  <si>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</si>
  <si>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</si>
  <si>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</si>
  <si>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</si>
  <si>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</si>
  <si>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</si>
  <si>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</si>
  <si>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</si>
  <si>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</si>
  <si>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</si>
  <si>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</si>
  <si>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</si>
  <si>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</si>
  <si>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</si>
  <si>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</si>
  <si>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</si>
  <si>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</si>
  <si>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</si>
  <si>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</si>
  <si>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</si>
  <si>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</si>
  <si>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</si>
  <si>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</si>
  <si>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</si>
  <si>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</si>
  <si>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</si>
  <si>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</si>
  <si>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</si>
  <si>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</si>
  <si>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</si>
  <si>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</si>
  <si>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</si>
  <si>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</si>
  <si>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</si>
  <si>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</si>
  <si>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</si>
  <si>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</si>
  <si>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</si>
  <si>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</si>
  <si>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</si>
  <si>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</si>
  <si>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</si>
  <si>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</si>
  <si>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</si>
  <si>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</si>
  <si>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</si>
  <si>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</si>
  <si>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</si>
  <si>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</si>
  <si>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</si>
  <si>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</si>
  <si>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</si>
  <si>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</si>
  <si>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</si>
  <si>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</si>
  <si>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</si>
  <si>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</si>
  <si>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</si>
  <si>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</si>
  <si>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</si>
  <si>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</si>
  <si>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</si>
  <si>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</si>
  <si>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</si>
  <si>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</si>
  <si>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</si>
  <si>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</si>
  <si>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</si>
  <si>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</si>
  <si>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</si>
  <si>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</si>
  <si>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</si>
  <si>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</si>
  <si>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</si>
  <si>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</si>
  <si>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</si>
  <si>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</si>
  <si>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</si>
  <si>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</si>
  <si>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</si>
  <si>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</si>
  <si>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</si>
  <si>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</si>
  <si>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</si>
  <si>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</si>
  <si>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</si>
  <si>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</si>
  <si>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</si>
  <si>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</si>
  <si>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</si>
  <si>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</si>
  <si>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</si>
  <si>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</si>
  <si>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</si>
  <si>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</si>
  <si>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</si>
  <si>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</si>
  <si>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</si>
  <si>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</si>
  <si>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</si>
  <si>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</si>
  <si>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</si>
  <si>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</si>
  <si>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</si>
  <si>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</si>
  <si>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</si>
  <si>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</si>
  <si>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</si>
  <si>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</si>
  <si>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</si>
  <si>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</si>
  <si>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</si>
  <si>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</si>
  <si>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</si>
  <si>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</si>
  <si>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</si>
  <si>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</si>
  <si>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</si>
  <si>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</si>
  <si>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</si>
  <si>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</si>
  <si>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</si>
  <si>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</si>
  <si>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</si>
  <si>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</si>
  <si>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</si>
  <si>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</si>
  <si>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</si>
  <si>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</si>
  <si>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</si>
  <si>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</si>
  <si>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</si>
  <si>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</si>
  <si>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</si>
  <si>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</si>
  <si>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</si>
  <si>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</si>
  <si>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</si>
  <si>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</si>
  <si>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</si>
  <si>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</si>
  <si>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</si>
  <si>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</si>
  <si>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</si>
  <si>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</si>
  <si>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</si>
  <si>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</si>
  <si>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</si>
  <si>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</si>
  <si>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</si>
  <si>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</si>
  <si>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</si>
  <si>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</si>
  <si>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</si>
  <si>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</si>
  <si>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</si>
  <si>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</si>
  <si>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</si>
  <si>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</si>
  <si>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</si>
  <si>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</si>
  <si>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</si>
  <si>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</si>
  <si>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</si>
  <si>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</si>
  <si>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</si>
  <si>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</si>
  <si>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</si>
  <si>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</si>
  <si>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</si>
  <si>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</si>
  <si>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</si>
  <si>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</si>
  <si>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</si>
  <si>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</si>
  <si>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</si>
  <si>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</si>
  <si>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</si>
  <si>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</si>
  <si>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</si>
  <si>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</si>
  <si>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</si>
  <si>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</si>
  <si>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</si>
  <si>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</si>
  <si>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</si>
  <si>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</si>
  <si>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</si>
  <si>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</si>
  <si>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</si>
  <si>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</si>
  <si>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</si>
  <si>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</si>
  <si>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</si>
  <si>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</si>
  <si>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</si>
  <si>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</si>
  <si>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</si>
  <si>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</si>
  <si>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</si>
  <si>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</si>
  <si>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</si>
  <si>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</si>
  <si>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</si>
  <si>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</si>
  <si>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</si>
  <si>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</si>
  <si>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</si>
  <si>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</si>
  <si>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</si>
  <si>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</si>
  <si>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</si>
  <si>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</si>
  <si>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</si>
  <si>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</si>
  <si>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</si>
  <si>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</si>
  <si>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</si>
  <si>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</si>
  <si>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</si>
  <si>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</si>
  <si>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</si>
  <si>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</si>
  <si>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</si>
  <si>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</si>
  <si>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</si>
  <si>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</si>
  <si>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</si>
  <si>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</si>
  <si>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</si>
  <si>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</si>
  <si>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</si>
  <si>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</si>
  <si>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</si>
  <si>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</si>
  <si>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</si>
  <si>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</si>
  <si>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</si>
  <si>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</si>
  <si>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</si>
  <si>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</si>
  <si>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</si>
  <si>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</si>
  <si>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</si>
  <si>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</si>
  <si>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</si>
  <si>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</si>
  <si>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</si>
  <si>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</si>
  <si>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</si>
  <si>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</si>
  <si>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</si>
  <si>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</si>
  <si>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</si>
  <si>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</si>
  <si>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</si>
  <si>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</si>
  <si>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</si>
  <si>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</si>
  <si>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</si>
  <si>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</si>
  <si>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</si>
  <si>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</si>
  <si>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</si>
  <si>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</si>
  <si>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</si>
  <si>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</si>
  <si>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</si>
  <si>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</si>
  <si>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</si>
  <si>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</si>
  <si>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</si>
  <si>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</si>
  <si>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</si>
  <si>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</si>
  <si>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</si>
  <si>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</si>
  <si>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</si>
  <si>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</si>
  <si>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</si>
  <si>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</si>
  <si>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</si>
  <si>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</si>
  <si>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</si>
  <si>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</si>
  <si>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</si>
  <si>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</si>
  <si>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</si>
  <si>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</si>
  <si>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</si>
  <si>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</si>
  <si>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</si>
  <si>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</si>
  <si>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</si>
  <si>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</si>
  <si>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</si>
  <si>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</si>
  <si>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</si>
  <si>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</si>
  <si>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</si>
  <si>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</si>
  <si>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</si>
  <si>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</si>
  <si>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</si>
  <si>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</si>
  <si>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</si>
  <si>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</si>
  <si>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</si>
  <si>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</si>
  <si>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</si>
  <si>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</si>
  <si>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</si>
  <si>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</si>
  <si>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</si>
  <si>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</si>
  <si>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</si>
  <si>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</si>
  <si>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</si>
  <si>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</si>
  <si>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</si>
  <si>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</si>
  <si>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</si>
  <si>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</si>
  <si>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</si>
  <si>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</si>
  <si>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</si>
  <si>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</si>
  <si>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</si>
  <si>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</si>
  <si>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</si>
  <si>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</si>
  <si>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</si>
  <si>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</si>
  <si>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</si>
  <si>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</si>
  <si>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</si>
  <si>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</si>
  <si>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</si>
  <si>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</si>
  <si>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</si>
  <si>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</si>
  <si>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</si>
  <si>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</si>
  <si>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</si>
  <si>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</si>
  <si>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</si>
  <si>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</si>
  <si>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</si>
  <si>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</si>
  <si>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</si>
  <si>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</si>
  <si>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</si>
  <si>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</si>
  <si>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</si>
  <si>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</si>
  <si>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</si>
  <si>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</si>
  <si>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</si>
  <si>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</si>
  <si>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</si>
  <si>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</si>
  <si>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</si>
  <si>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</si>
  <si>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</si>
  <si>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</si>
  <si>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</si>
  <si>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</si>
  <si>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</si>
  <si>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</si>
  <si>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</si>
  <si>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</si>
  <si>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</si>
  <si>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</si>
  <si>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</si>
  <si>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</si>
  <si>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</si>
  <si>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</si>
  <si>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</si>
  <si>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</si>
  <si>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</si>
  <si>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</si>
  <si>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</si>
  <si>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</si>
  <si>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</si>
  <si>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</si>
  <si>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</si>
  <si>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</si>
  <si>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</si>
  <si>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</si>
  <si>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</si>
  <si>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</si>
  <si>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</si>
  <si>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</si>
  <si>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</si>
  <si>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</si>
  <si>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</si>
  <si>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</si>
  <si>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</si>
  <si>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</si>
  <si>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</si>
  <si>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</si>
  <si>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</si>
  <si>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</si>
  <si>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</si>
  <si>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</si>
  <si>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</si>
  <si>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</si>
  <si>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</si>
  <si>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</si>
  <si>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</si>
  <si>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</si>
  <si>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</si>
  <si>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</si>
  <si>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</si>
  <si>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</si>
  <si>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</si>
  <si>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</si>
  <si>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</si>
  <si>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</si>
  <si>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</si>
  <si>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</si>
  <si>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</si>
  <si>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</si>
  <si>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</si>
  <si>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</si>
  <si>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</si>
  <si>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</si>
  <si>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</si>
  <si>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</si>
  <si>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</si>
  <si>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</si>
  <si>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</si>
  <si>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</si>
  <si>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</si>
  <si>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</si>
  <si>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</si>
  <si>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</si>
  <si>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</si>
  <si>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</si>
  <si>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</si>
  <si>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</si>
  <si>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</si>
  <si>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</si>
  <si>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</si>
  <si>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</si>
  <si>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</si>
  <si>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</si>
  <si>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</si>
  <si>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</si>
  <si>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</si>
  <si>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</si>
  <si>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</si>
  <si>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</si>
  <si>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</si>
  <si>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</si>
  <si>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</si>
  <si>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</si>
  <si>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</si>
  <si>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</si>
  <si>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</si>
  <si>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</si>
  <si>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</si>
  <si>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</si>
  <si>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</si>
  <si>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</si>
  <si>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</si>
  <si>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</si>
  <si>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</si>
  <si>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</si>
  <si>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</si>
  <si>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</si>
  <si>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</si>
  <si>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</si>
  <si>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</si>
  <si>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</si>
  <si>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</si>
  <si>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</si>
  <si>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</si>
  <si>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</si>
  <si>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</si>
  <si>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</si>
  <si>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</si>
  <si>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</si>
  <si>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</si>
  <si>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</si>
  <si>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</si>
  <si>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</si>
  <si>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</si>
  <si>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</si>
  <si>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</si>
  <si>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</si>
  <si>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</si>
  <si>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</si>
  <si>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</si>
  <si>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</si>
  <si>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</si>
  <si>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</si>
  <si>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</si>
  <si>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</si>
  <si>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</si>
  <si>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</si>
  <si>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</si>
  <si>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</si>
  <si>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</si>
  <si>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</si>
  <si>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</si>
  <si>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</si>
  <si>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</si>
  <si>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</si>
  <si>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</si>
  <si>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</si>
  <si>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</si>
  <si>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</si>
  <si>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</si>
  <si>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</si>
  <si>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</si>
  <si>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</si>
  <si>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</si>
  <si>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</si>
  <si>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</si>
  <si>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</si>
  <si>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</si>
  <si>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</si>
  <si>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</si>
  <si>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</si>
  <si>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</si>
  <si>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</si>
  <si>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</si>
  <si>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</si>
  <si>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</si>
  <si>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</si>
  <si>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</si>
  <si>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</si>
  <si>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</si>
  <si>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</si>
  <si>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</si>
  <si>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</si>
  <si>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</si>
  <si>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</si>
  <si>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</si>
  <si>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</si>
  <si>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</si>
  <si>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</si>
  <si>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</si>
  <si>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</si>
  <si>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</si>
  <si>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</si>
  <si>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</si>
  <si>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</si>
  <si>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</si>
  <si>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</si>
  <si>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</si>
  <si>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</si>
  <si>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</si>
  <si>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</si>
  <si>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</si>
  <si>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</si>
  <si>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</si>
  <si>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</si>
  <si>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</si>
  <si>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</si>
  <si>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</si>
  <si>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</si>
  <si>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</si>
  <si>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</si>
  <si>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</si>
  <si>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</si>
  <si>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</si>
  <si>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</si>
  <si>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</si>
  <si>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</si>
  <si>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</si>
  <si>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</si>
  <si>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</si>
  <si>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</si>
  <si>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</si>
  <si>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</si>
  <si>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</si>
  <si>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</si>
  <si>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</si>
  <si>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</si>
  <si>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</si>
  <si>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</si>
  <si>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</si>
  <si>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</si>
  <si>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</si>
  <si>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</si>
  <si>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</si>
  <si>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</si>
  <si>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</si>
  <si>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</si>
  <si>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</si>
  <si>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</si>
  <si>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</si>
  <si>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</si>
  <si>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</si>
  <si>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</si>
  <si>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</si>
  <si>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</si>
  <si>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</si>
  <si>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</si>
  <si>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</si>
  <si>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</si>
  <si>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</si>
  <si>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</si>
  <si>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</si>
  <si>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</si>
  <si>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</si>
  <si>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</si>
  <si>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</si>
  <si>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</si>
  <si>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</si>
  <si>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</si>
  <si>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</si>
  <si>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</si>
  <si>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</si>
  <si>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</si>
  <si>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</si>
  <si>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</si>
  <si>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</si>
  <si>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</si>
  <si>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</si>
  <si>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</si>
  <si>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</si>
  <si>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</si>
  <si>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</si>
  <si>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</si>
  <si>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</si>
  <si>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</si>
  <si>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</si>
  <si>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</si>
  <si>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</si>
  <si>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</si>
  <si>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</si>
  <si>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</si>
  <si>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</si>
  <si>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</si>
  <si>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</si>
  <si>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</si>
  <si>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</si>
  <si>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</si>
  <si>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</si>
  <si>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</si>
  <si>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</si>
  <si>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</si>
  <si>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</si>
  <si>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</si>
  <si>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</si>
  <si>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</si>
  <si>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</si>
  <si>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</si>
  <si>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</si>
  <si>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</si>
  <si>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</si>
  <si>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</si>
  <si>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</si>
  <si>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</si>
  <si>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</si>
  <si>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</si>
  <si>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</si>
  <si>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</si>
  <si>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</si>
  <si>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</si>
  <si>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</si>
  <si>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</si>
  <si>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</si>
  <si>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</si>
  <si>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</si>
  <si>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</si>
  <si>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</si>
  <si>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</si>
  <si>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</si>
  <si>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</si>
  <si>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</si>
  <si>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</si>
  <si>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</si>
  <si>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</si>
  <si>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</si>
  <si>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</si>
  <si>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</si>
  <si>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</si>
  <si>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</si>
  <si>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</si>
  <si>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</si>
  <si>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</si>
  <si>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</si>
  <si>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</si>
  <si>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</si>
  <si>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</si>
  <si>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</si>
  <si>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</si>
  <si>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</si>
  <si>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</si>
  <si>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</si>
  <si>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</si>
  <si>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</si>
  <si>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</si>
  <si>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</si>
  <si>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</si>
  <si>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</si>
  <si>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</si>
  <si>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</si>
  <si>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</si>
  <si>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</si>
  <si>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</si>
  <si>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</si>
  <si>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</si>
  <si>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</si>
  <si>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</si>
  <si>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</si>
  <si>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</si>
  <si>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</si>
  <si>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</si>
  <si>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</si>
  <si>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</si>
  <si>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</si>
  <si>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</si>
  <si>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</si>
  <si>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</si>
  <si>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</si>
  <si>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</si>
  <si>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</si>
  <si>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</si>
  <si>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</si>
  <si>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</si>
  <si>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</si>
  <si>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</si>
  <si>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</si>
  <si>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</si>
  <si>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</si>
  <si>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</si>
  <si>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</si>
  <si>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</si>
  <si>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</si>
  <si>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</si>
  <si>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</si>
  <si>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</si>
  <si>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</si>
  <si>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</si>
  <si>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</si>
  <si>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</si>
  <si>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</si>
  <si>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</si>
  <si>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</si>
  <si>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</si>
  <si>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</si>
  <si>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</si>
  <si>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</si>
  <si>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</si>
  <si>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</si>
  <si>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</si>
  <si>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</si>
  <si>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</si>
  <si>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</si>
  <si>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</si>
  <si>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</si>
  <si>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</si>
  <si>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</si>
  <si>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</si>
  <si>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</si>
  <si>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</si>
  <si>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</si>
  <si>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</si>
  <si>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</si>
  <si>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</si>
  <si>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</si>
  <si>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</si>
  <si>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</si>
  <si>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</si>
  <si>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</si>
  <si>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</si>
  <si>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</si>
  <si>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</si>
  <si>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</si>
  <si>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</si>
  <si>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</si>
  <si>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</si>
  <si>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</si>
  <si>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</si>
  <si>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</si>
  <si>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</si>
  <si>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</si>
  <si>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</si>
  <si>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</si>
  <si>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</si>
  <si>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</si>
  <si>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</si>
  <si>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</si>
  <si>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</si>
  <si>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</si>
  <si>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</si>
  <si>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</si>
  <si>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</si>
  <si>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</si>
  <si>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</si>
  <si>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</si>
  <si>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</si>
  <si>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</si>
  <si>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</si>
  <si>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</si>
  <si>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</si>
  <si>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</si>
  <si>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</si>
  <si>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</si>
  <si>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</si>
  <si>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</si>
  <si>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</si>
  <si>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</si>
  <si>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</si>
  <si>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</si>
  <si>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</si>
  <si>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</si>
  <si>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</si>
  <si>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</si>
  <si>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</si>
  <si>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</si>
  <si>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</si>
  <si>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</si>
  <si>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</si>
  <si>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</si>
  <si>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</si>
  <si>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</si>
  <si>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</si>
  <si>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</si>
  <si>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</si>
  <si>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</si>
  <si>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</si>
  <si>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</si>
  <si>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</si>
  <si>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</si>
  <si>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</si>
  <si>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</si>
  <si>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</si>
  <si>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</si>
  <si>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</si>
  <si>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</si>
  <si>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</si>
  <si>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</si>
  <si>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</si>
  <si>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</si>
  <si>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</si>
  <si>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</si>
  <si>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</si>
  <si>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</si>
  <si>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</si>
  <si>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</si>
  <si>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</si>
  <si>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</si>
  <si>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</si>
  <si>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</si>
  <si>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</si>
  <si>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</si>
  <si>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</si>
  <si>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</si>
  <si>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</si>
  <si>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</si>
  <si>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</si>
  <si>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</si>
  <si>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</si>
  <si>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</si>
  <si>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</si>
  <si>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</si>
  <si>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</si>
  <si>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</si>
  <si>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</si>
  <si>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</si>
  <si>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</si>
  <si>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</si>
  <si>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</si>
  <si>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</si>
  <si>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</si>
  <si>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</si>
  <si>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</si>
  <si>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</si>
  <si>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</si>
  <si>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</si>
  <si>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</si>
  <si>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</si>
  <si>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</si>
  <si>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</si>
  <si>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</si>
  <si>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</si>
  <si>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</si>
  <si>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</si>
  <si>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</si>
  <si>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</si>
  <si>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</si>
  <si>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</si>
  <si>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</si>
  <si>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</si>
  <si>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</si>
  <si>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</si>
  <si>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</si>
  <si>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</si>
  <si>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</si>
  <si>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</si>
  <si>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</si>
  <si>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</si>
  <si>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</si>
  <si>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</si>
  <si>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</si>
  <si>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</si>
  <si>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</si>
  <si>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</si>
  <si>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</si>
  <si>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</si>
  <si>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</si>
  <si>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</si>
  <si>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</si>
  <si>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</si>
  <si>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</si>
  <si>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</si>
  <si>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</si>
  <si>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</si>
  <si>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</si>
  <si>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</si>
  <si>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</si>
  <si>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</si>
  <si>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</si>
  <si>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</si>
  <si>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</si>
  <si>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</si>
  <si>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</si>
  <si>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</si>
  <si>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</si>
  <si>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</si>
  <si>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</si>
  <si>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</si>
  <si>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</si>
  <si>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</si>
  <si>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</si>
  <si>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</si>
  <si>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</si>
  <si>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</si>
  <si>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</si>
  <si>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</si>
  <si>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</si>
  <si>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</si>
  <si>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</si>
  <si>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</si>
  <si>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</si>
  <si>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</si>
  <si>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</si>
  <si>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</si>
  <si>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</si>
  <si>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</si>
  <si>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</si>
  <si>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</si>
  <si>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</si>
  <si>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</si>
  <si>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</si>
  <si>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</si>
  <si>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</si>
  <si>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</si>
  <si>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</si>
  <si>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</si>
  <si>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</si>
  <si>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</si>
  <si>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</si>
  <si>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</si>
  <si>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</si>
  <si>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</si>
  <si>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</si>
  <si>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</si>
  <si>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</si>
  <si>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</si>
  <si>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</si>
  <si>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</si>
  <si>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</si>
  <si>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</si>
  <si>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</si>
  <si>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</si>
  <si>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</si>
  <si>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</si>
  <si>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</si>
  <si>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</si>
  <si>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</si>
  <si>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</si>
  <si>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</si>
  <si>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</si>
  <si>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</si>
  <si>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</si>
  <si>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</si>
  <si>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</si>
  <si>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</si>
  <si>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</si>
  <si>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</si>
  <si>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</si>
  <si>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</si>
  <si>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</si>
  <si>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</si>
  <si>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</si>
  <si>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</si>
  <si>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</si>
  <si>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</si>
  <si>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</si>
  <si>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</si>
  <si>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</si>
  <si>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</si>
  <si>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</si>
  <si>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</si>
  <si>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</si>
  <si>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</si>
  <si>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</si>
  <si>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</si>
  <si>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</si>
  <si>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</si>
  <si>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</si>
  <si>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</si>
  <si>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</si>
  <si>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</si>
  <si>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</si>
  <si>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</si>
  <si>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</si>
  <si>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</si>
  <si>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</si>
  <si>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</si>
  <si>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</si>
  <si>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</si>
  <si>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</si>
  <si>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</si>
  <si>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</si>
  <si>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</si>
  <si>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</si>
  <si>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</si>
  <si>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</si>
  <si>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</si>
  <si>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</si>
  <si>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</si>
  <si>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</si>
  <si>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</si>
  <si>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</si>
  <si>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</si>
  <si>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</si>
  <si>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</si>
  <si>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</si>
  <si>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</si>
  <si>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</si>
  <si>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</si>
  <si>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</si>
  <si>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</si>
  <si>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</si>
  <si>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</si>
  <si>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</si>
  <si>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</si>
  <si>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</si>
  <si>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</si>
  <si>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</si>
  <si>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</si>
  <si>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</si>
  <si>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</si>
  <si>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</si>
  <si>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</si>
  <si>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</si>
  <si>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</si>
  <si>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</si>
  <si>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</si>
  <si>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</si>
  <si>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</si>
  <si>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</si>
  <si>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</si>
  <si>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</si>
  <si>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</si>
  <si>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</si>
  <si>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</si>
  <si>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</si>
  <si>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</si>
  <si>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</si>
  <si>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</si>
  <si>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</si>
  <si>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</si>
  <si>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</si>
  <si>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</si>
  <si>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</si>
  <si>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</si>
  <si>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</si>
  <si>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</si>
  <si>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</si>
  <si>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</si>
  <si>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</si>
  <si>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</si>
  <si>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</si>
  <si>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</si>
  <si>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</si>
  <si>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</si>
  <si>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</si>
  <si>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</si>
  <si>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</si>
  <si>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</si>
  <si>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</si>
  <si>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</si>
  <si>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</si>
  <si>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</si>
  <si>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</si>
  <si>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</si>
  <si>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</si>
  <si>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</si>
  <si>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</si>
  <si>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</si>
  <si>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</si>
  <si>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</si>
  <si>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</si>
  <si>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</si>
  <si>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</si>
  <si>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</si>
  <si>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</si>
  <si>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</si>
  <si>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</si>
  <si>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</si>
  <si>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</si>
  <si>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</si>
  <si>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</si>
  <si>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</si>
  <si>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</si>
  <si>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</si>
  <si>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</si>
  <si>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</si>
  <si>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</si>
  <si>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</si>
  <si>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</si>
  <si>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</si>
  <si>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</si>
  <si>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</si>
  <si>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</si>
  <si>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</si>
  <si>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</si>
  <si>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</si>
  <si>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</si>
  <si>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</si>
  <si>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</si>
  <si>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</si>
  <si>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</si>
  <si>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</si>
  <si>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</si>
  <si>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</si>
  <si>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</si>
  <si>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</si>
  <si>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</si>
  <si>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</si>
  <si>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</si>
  <si>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</si>
  <si>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</si>
  <si>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</si>
  <si>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</si>
  <si>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</si>
  <si>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</si>
  <si>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</si>
  <si>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</si>
  <si>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</si>
  <si>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</si>
  <si>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</si>
  <si>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</si>
  <si>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</si>
  <si>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</si>
  <si>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</si>
  <si>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</si>
  <si>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</si>
  <si>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</si>
  <si>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</si>
  <si>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</si>
  <si>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</si>
  <si>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</si>
  <si>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</si>
  <si>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</si>
  <si>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</si>
  <si>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</si>
  <si>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</si>
  <si>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</si>
  <si>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</si>
  <si>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</si>
  <si>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</si>
  <si>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</si>
  <si>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</si>
  <si>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</si>
  <si>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</si>
  <si>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</si>
  <si>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</si>
  <si>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</si>
  <si>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</si>
  <si>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</si>
  <si>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</si>
  <si>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</si>
  <si>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</si>
  <si>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</si>
  <si>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</si>
  <si>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</si>
  <si>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</si>
  <si>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</si>
  <si>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</si>
  <si>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</si>
  <si>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</si>
  <si>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</si>
  <si>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</si>
  <si>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</si>
  <si>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</si>
  <si>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</si>
  <si>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</si>
  <si>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</si>
  <si>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</si>
  <si>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</si>
  <si>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</si>
  <si>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</si>
  <si>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</si>
  <si>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</si>
  <si>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</si>
  <si>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</si>
  <si>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</si>
  <si>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</si>
  <si>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</si>
  <si>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</si>
  <si>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</si>
  <si>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</si>
  <si>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</si>
  <si>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</si>
  <si>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</si>
  <si>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</si>
  <si>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</si>
  <si>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</si>
  <si>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</si>
  <si>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</si>
  <si>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</si>
  <si>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</si>
  <si>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</si>
  <si>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</si>
  <si>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</si>
  <si>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</si>
  <si>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</si>
  <si>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</si>
  <si>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</si>
  <si>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</si>
  <si>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</si>
  <si>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</si>
  <si>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</si>
  <si>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</si>
  <si>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</si>
  <si>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</si>
  <si>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</si>
  <si>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</si>
  <si>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</si>
  <si>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</si>
  <si>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</si>
  <si>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</si>
  <si>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</si>
  <si>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</si>
  <si>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</si>
  <si>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</si>
  <si>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</si>
  <si>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</si>
  <si>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</si>
  <si>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</si>
  <si>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</si>
  <si>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</si>
  <si>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</si>
  <si>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</si>
  <si>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</si>
  <si>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</si>
  <si>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</si>
  <si>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</si>
  <si>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</si>
  <si>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</si>
  <si>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</si>
  <si>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</si>
  <si>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</si>
  <si>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</si>
  <si>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</si>
  <si>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</si>
  <si>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</si>
  <si>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</si>
  <si>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</si>
  <si>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</si>
  <si>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</si>
  <si>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</si>
  <si>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</si>
  <si>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</si>
  <si>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</si>
  <si>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</si>
  <si>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</si>
  <si>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</si>
  <si>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</si>
  <si>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</si>
  <si>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</si>
  <si>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</si>
  <si>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</si>
  <si>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</si>
  <si>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</si>
  <si>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</si>
  <si>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</si>
  <si>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</si>
  <si>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</si>
  <si>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</si>
  <si>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</si>
  <si>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</si>
  <si>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</si>
  <si>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</si>
  <si>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</si>
  <si>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</si>
  <si>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</si>
  <si>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</si>
  <si>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</si>
  <si>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</si>
  <si>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</si>
  <si>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</si>
  <si>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</si>
  <si>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</si>
  <si>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</si>
  <si>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</si>
  <si>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</si>
  <si>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</si>
  <si>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</si>
  <si>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</si>
  <si>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</si>
  <si>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</si>
  <si>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</si>
  <si>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</si>
  <si>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</si>
  <si>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</si>
  <si>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</si>
  <si>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</si>
  <si>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</si>
  <si>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</si>
  <si>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</si>
  <si>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</si>
  <si>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</si>
  <si>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</si>
  <si>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</si>
  <si>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</si>
  <si>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</si>
  <si>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</si>
  <si>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</si>
  <si>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</si>
  <si>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</si>
  <si>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</si>
  <si>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</si>
  <si>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</si>
  <si>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</si>
  <si>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</si>
  <si>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</si>
  <si>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</si>
  <si>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</si>
  <si>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</si>
  <si>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</si>
  <si>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</si>
  <si>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</si>
  <si>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</si>
  <si>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</si>
  <si>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</si>
  <si>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</si>
  <si>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</si>
  <si>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</si>
  <si>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</si>
  <si>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</si>
  <si>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</si>
  <si>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</si>
  <si>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</si>
  <si>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</si>
  <si>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</si>
  <si>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</si>
  <si>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</si>
  <si>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</si>
  <si>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</si>
  <si>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</si>
  <si>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</si>
  <si>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</si>
  <si>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</si>
  <si>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</si>
  <si>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</si>
  <si>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</si>
  <si>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</si>
  <si>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</si>
  <si>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</si>
  <si>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</si>
  <si>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</si>
  <si>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</si>
  <si>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</si>
  <si>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</si>
  <si>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</si>
  <si>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</si>
  <si>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</si>
  <si>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</si>
  <si>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</si>
  <si>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</si>
  <si>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</si>
  <si>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</si>
  <si>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</si>
  <si>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</si>
  <si>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</si>
  <si>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</si>
  <si>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</si>
  <si>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</si>
  <si>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</si>
  <si>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</si>
  <si>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</si>
  <si>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</si>
  <si>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</si>
  <si>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</si>
  <si>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</si>
  <si>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</si>
  <si>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</si>
  <si>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</si>
  <si>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</si>
  <si>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</si>
  <si>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</si>
  <si>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</si>
  <si>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</si>
  <si>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</si>
  <si>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</si>
  <si>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</si>
  <si>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</si>
  <si>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</si>
  <si>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</si>
  <si>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</si>
  <si>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</si>
  <si>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</si>
  <si>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</si>
  <si>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</si>
  <si>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</si>
  <si>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</si>
  <si>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</si>
  <si>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</si>
  <si>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</si>
  <si>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</si>
  <si>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</si>
  <si>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</si>
  <si>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</si>
  <si>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</si>
  <si>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</si>
  <si>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</si>
  <si>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</si>
  <si>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</si>
  <si>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</si>
  <si>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</si>
  <si>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</si>
  <si>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</si>
  <si>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</si>
  <si>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</si>
  <si>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</si>
  <si>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</si>
  <si>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</si>
  <si>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</si>
  <si>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</si>
  <si>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</si>
  <si>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</si>
  <si>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</si>
  <si>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</si>
  <si>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</si>
  <si>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</si>
  <si>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</si>
  <si>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</si>
  <si>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</si>
  <si>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</si>
  <si>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</si>
  <si>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</si>
  <si>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</si>
  <si>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</si>
  <si>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</si>
  <si>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</si>
  <si>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</si>
  <si>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</si>
  <si>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</si>
  <si>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</si>
  <si>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</si>
  <si>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</si>
  <si>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</si>
  <si>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</si>
  <si>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</si>
  <si>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</si>
  <si>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</si>
  <si>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</si>
  <si>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</si>
  <si>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</si>
  <si>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</si>
  <si>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</si>
  <si>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</si>
  <si>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</si>
  <si>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</si>
  <si>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</si>
  <si>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</si>
  <si>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</si>
  <si>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</si>
  <si>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</si>
  <si>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</si>
  <si>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</si>
  <si>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</si>
  <si>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</si>
  <si>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</si>
  <si>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</si>
  <si>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</si>
  <si>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</si>
  <si>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</si>
  <si>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</si>
  <si>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</si>
  <si>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</si>
  <si>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</si>
  <si>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</si>
  <si>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</si>
  <si>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</si>
  <si>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</si>
  <si>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</si>
  <si>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</si>
  <si>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</si>
  <si>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</si>
  <si>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</si>
  <si>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</si>
  <si>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</si>
  <si>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</si>
  <si>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</si>
  <si>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</si>
  <si>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</si>
  <si>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</si>
  <si>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</si>
  <si>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</si>
  <si>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</si>
  <si>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</si>
  <si>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</si>
  <si>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</si>
  <si>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</si>
  <si>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</si>
  <si>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</si>
  <si>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</si>
  <si>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</si>
  <si>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</si>
  <si>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</si>
  <si>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</si>
  <si>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</si>
  <si>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</si>
  <si>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</si>
  <si>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</si>
  <si>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</si>
  <si>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</si>
  <si>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</si>
  <si>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</si>
  <si>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</si>
  <si>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</si>
  <si>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</si>
  <si>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</si>
  <si>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</si>
  <si>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</si>
  <si>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</si>
  <si>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</si>
  <si>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</si>
  <si>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</si>
  <si>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</si>
  <si>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</si>
  <si>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</si>
  <si>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</si>
  <si>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</si>
  <si>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</si>
  <si>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</si>
  <si>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</si>
  <si>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</si>
  <si>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</si>
  <si>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</si>
  <si>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</si>
  <si>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</si>
  <si>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</si>
  <si>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</si>
  <si>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</si>
  <si>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</si>
  <si>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</si>
  <si>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</si>
  <si>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</si>
  <si>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</si>
  <si>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</si>
  <si>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</si>
  <si>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</si>
  <si>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</si>
  <si>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</si>
  <si>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</si>
  <si>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</si>
  <si>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</si>
  <si>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</si>
  <si>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</si>
  <si>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</si>
  <si>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</si>
  <si>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</si>
  <si>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</si>
  <si>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</si>
  <si>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</si>
  <si>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</si>
  <si>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</si>
  <si>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</si>
  <si>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</si>
  <si>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</si>
  <si>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</si>
  <si>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</si>
  <si>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</si>
  <si>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</si>
  <si>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</si>
  <si>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</si>
  <si>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</si>
  <si>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</si>
  <si>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</si>
  <si>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</si>
  <si>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</si>
  <si>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</si>
  <si>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</si>
  <si>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</si>
  <si>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</si>
  <si>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</si>
  <si>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</si>
  <si>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</si>
  <si>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</si>
  <si>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</si>
  <si>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</si>
  <si>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</si>
  <si>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</si>
  <si>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</si>
  <si>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</si>
  <si>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</si>
  <si>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</si>
  <si>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</si>
  <si>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</si>
  <si>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</si>
  <si>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</si>
  <si>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</si>
  <si>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</si>
  <si>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</si>
  <si>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</si>
  <si>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</si>
  <si>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</si>
  <si>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</si>
  <si>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</si>
  <si>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</si>
  <si>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</si>
  <si>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</si>
  <si>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</si>
  <si>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</si>
  <si>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</si>
  <si>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</si>
  <si>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</si>
  <si>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</si>
  <si>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</si>
  <si>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</si>
  <si>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</si>
  <si>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</si>
  <si>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</si>
  <si>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</si>
  <si>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</si>
  <si>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</si>
  <si>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</si>
  <si>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</si>
  <si>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</si>
  <si>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</si>
  <si>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</si>
  <si>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</si>
  <si>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</si>
  <si>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</si>
  <si>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</si>
  <si>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</si>
  <si>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</si>
  <si>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</si>
  <si>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</si>
  <si>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</si>
  <si>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</si>
  <si>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</si>
  <si>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</si>
  <si>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</si>
  <si>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</si>
  <si>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</si>
  <si>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</si>
  <si>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</si>
  <si>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</si>
  <si>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</si>
  <si>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</si>
  <si>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</si>
  <si>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</si>
  <si>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</si>
  <si>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</si>
  <si>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</si>
  <si>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</si>
  <si>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</si>
  <si>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</si>
  <si>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</si>
  <si>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</si>
  <si>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</si>
  <si>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</si>
  <si>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</si>
  <si>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</si>
  <si>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</si>
  <si>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</si>
  <si>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</si>
  <si>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</si>
  <si>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</si>
  <si>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</si>
  <si>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</si>
  <si>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</si>
  <si>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</si>
  <si>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</si>
  <si>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</si>
  <si>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</si>
  <si>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</si>
  <si>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</si>
  <si>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</si>
  <si>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</si>
  <si>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</si>
  <si>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</si>
  <si>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</si>
  <si>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</si>
  <si>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</si>
  <si>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</si>
  <si>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</si>
  <si>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</si>
  <si>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</si>
  <si>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</si>
  <si>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</si>
  <si>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</si>
  <si>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</si>
  <si>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</si>
  <si>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</si>
  <si>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</si>
  <si>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</si>
  <si>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</si>
  <si>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</si>
  <si>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</si>
  <si>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</si>
  <si>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</si>
  <si>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</si>
  <si>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</si>
  <si>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</si>
  <si>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</si>
  <si>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</si>
  <si>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</si>
  <si>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</si>
  <si>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</si>
  <si>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</si>
  <si>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</si>
  <si>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</si>
  <si>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</si>
  <si>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</si>
  <si>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</si>
  <si>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</si>
  <si>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</si>
  <si>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</si>
  <si>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</si>
  <si>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</si>
  <si>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</si>
  <si>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</si>
  <si>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</si>
  <si>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</si>
  <si>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</si>
  <si>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</si>
  <si>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</si>
  <si>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</si>
  <si>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</si>
  <si>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</si>
  <si>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</si>
  <si>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</si>
  <si>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</si>
  <si>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</si>
  <si>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</si>
  <si>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</si>
  <si>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</si>
  <si>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</si>
  <si>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</si>
  <si>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</si>
  <si>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</si>
  <si>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</si>
  <si>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</si>
  <si>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</si>
  <si>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</si>
  <si>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</si>
  <si>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</si>
  <si>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</si>
  <si>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</si>
  <si>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</si>
  <si>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</si>
  <si>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</si>
  <si>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</si>
  <si>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</si>
  <si>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</si>
  <si>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</si>
  <si>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</si>
  <si>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</si>
  <si>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</si>
  <si>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</si>
  <si>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</si>
  <si>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</si>
  <si>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</si>
  <si>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</si>
  <si>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</si>
  <si>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</si>
  <si>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</si>
  <si>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</si>
  <si>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</si>
  <si>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</si>
  <si>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</si>
  <si>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</si>
  <si>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</si>
  <si>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</si>
  <si>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</si>
  <si>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</si>
  <si>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</si>
  <si>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</si>
  <si>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</si>
  <si>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</si>
  <si>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</si>
  <si>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</si>
  <si>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</si>
  <si>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</si>
  <si>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</si>
  <si>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</si>
  <si>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</si>
  <si>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</si>
  <si>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</si>
  <si>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</si>
  <si>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</si>
  <si>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</si>
  <si>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</si>
  <si>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</si>
  <si>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</si>
  <si>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</si>
  <si>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</si>
  <si>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</si>
  <si>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</si>
  <si>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</si>
  <si>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</si>
  <si>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</si>
  <si>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</si>
  <si>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</si>
  <si>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</si>
  <si>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</si>
  <si>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</si>
  <si>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</si>
  <si>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</si>
  <si>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</si>
  <si>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</si>
  <si>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</si>
  <si>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</si>
  <si>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</si>
  <si>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</si>
  <si>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</si>
  <si>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</si>
  <si>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</si>
  <si>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</si>
  <si>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</si>
  <si>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</si>
  <si>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</si>
  <si>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</si>
  <si>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</si>
  <si>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</si>
  <si>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</si>
  <si>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</si>
  <si>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</si>
  <si>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</si>
  <si>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</si>
  <si>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</si>
  <si>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</si>
  <si>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</si>
  <si>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</si>
  <si>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</si>
  <si>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</si>
  <si>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</si>
  <si>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</si>
  <si>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</si>
  <si>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</si>
  <si>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</si>
  <si>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</si>
  <si>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</si>
  <si>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</si>
  <si>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</si>
  <si>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</si>
  <si>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</si>
  <si>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</si>
  <si>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</si>
  <si>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</si>
  <si>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</si>
  <si>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</si>
  <si>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</si>
  <si>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</si>
  <si>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</si>
  <si>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</si>
  <si>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</si>
  <si>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</si>
  <si>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</si>
  <si>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</si>
  <si>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</si>
  <si>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</si>
  <si>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</si>
  <si>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</si>
  <si>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</si>
  <si>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</si>
  <si>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</si>
  <si>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</si>
  <si>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</si>
  <si>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</si>
  <si>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</si>
  <si>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</si>
  <si>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</si>
  <si>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</si>
  <si>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</si>
  <si>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</si>
  <si>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</si>
  <si>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</si>
  <si>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</si>
  <si>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</si>
  <si>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</si>
  <si>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</si>
  <si>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</si>
  <si>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</si>
  <si>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</si>
  <si>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</si>
  <si>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</si>
  <si>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</si>
  <si>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</si>
  <si>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</si>
  <si>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</si>
  <si>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</si>
  <si>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</si>
  <si>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</si>
  <si>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</si>
  <si>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</si>
  <si>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</si>
  <si>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</si>
  <si>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</si>
  <si>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</si>
  <si>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</si>
  <si>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</si>
  <si>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</si>
  <si>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</si>
  <si>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</si>
  <si>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</si>
  <si>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</si>
  <si>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</si>
  <si>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</si>
  <si>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</si>
  <si>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</si>
  <si>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</si>
  <si>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</si>
  <si>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</si>
  <si>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</si>
  <si>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</si>
  <si>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</si>
  <si>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</si>
  <si>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</si>
  <si>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</si>
  <si>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</si>
  <si>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</si>
  <si>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</si>
  <si>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</si>
  <si>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</si>
  <si>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</si>
  <si>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</si>
  <si>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</si>
  <si>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</si>
  <si>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</si>
  <si>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</si>
  <si>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</si>
  <si>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</si>
  <si>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</si>
  <si>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</si>
  <si>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</si>
  <si>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</si>
  <si>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</si>
  <si>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</si>
  <si>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</si>
  <si>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</si>
  <si>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</si>
  <si>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</si>
  <si>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</si>
  <si>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</si>
  <si>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</si>
  <si>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</si>
  <si>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</si>
  <si>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</si>
  <si>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</si>
  <si>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</si>
  <si>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</si>
  <si>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</si>
  <si>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</si>
  <si>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</si>
  <si>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</si>
  <si>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</si>
  <si>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</si>
  <si>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</si>
  <si>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</si>
  <si>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</si>
  <si>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</si>
  <si>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</si>
  <si>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</si>
  <si>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</si>
  <si>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</si>
  <si>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</si>
  <si>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</si>
  <si>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</si>
  <si>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</si>
  <si>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</si>
  <si>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</si>
  <si>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</si>
  <si>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</si>
  <si>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</si>
  <si>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</si>
  <si>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</si>
  <si>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</si>
  <si>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</si>
  <si>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</si>
  <si>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</si>
  <si>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</si>
  <si>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</si>
  <si>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</si>
  <si>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</si>
  <si>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</si>
  <si>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</si>
  <si>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</si>
  <si>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</si>
  <si>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</si>
  <si>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</si>
  <si>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</si>
  <si>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</si>
  <si>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</si>
  <si>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</si>
  <si>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</si>
  <si>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</si>
  <si>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</si>
  <si>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</si>
  <si>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</si>
  <si>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</si>
  <si>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</si>
  <si>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</si>
  <si>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</si>
  <si>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</si>
  <si>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</si>
  <si>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</si>
  <si>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</si>
  <si>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</si>
  <si>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</si>
  <si>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</si>
  <si>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</si>
  <si>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</si>
  <si>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</si>
  <si>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</si>
  <si>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</si>
  <si>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</si>
  <si>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</si>
  <si>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</si>
  <si>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</si>
  <si>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</si>
  <si>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</si>
  <si>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</si>
  <si>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</si>
  <si>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</si>
  <si>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</si>
  <si>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</si>
  <si>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</si>
  <si>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</si>
  <si>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</si>
  <si>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</si>
  <si>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</si>
  <si>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</si>
  <si>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</si>
  <si>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</si>
  <si>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</si>
  <si>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</si>
  <si>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</si>
  <si>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</si>
  <si>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</si>
  <si>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</si>
  <si>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</si>
  <si>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</si>
  <si>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</si>
  <si>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</si>
  <si>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</si>
  <si>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</si>
  <si>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</si>
  <si>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</si>
  <si>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</si>
  <si>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</si>
  <si>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</si>
  <si>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</si>
  <si>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</si>
  <si>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</si>
  <si>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</si>
  <si>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</si>
  <si>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</si>
  <si>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</si>
  <si>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</si>
  <si>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</si>
  <si>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</si>
  <si>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</si>
  <si>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</si>
  <si>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</si>
  <si>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</si>
  <si>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</si>
  <si>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</si>
  <si>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</si>
  <si>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</si>
  <si>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</si>
  <si>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</si>
  <si>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</si>
  <si>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</si>
  <si>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</si>
  <si>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</si>
  <si>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</si>
  <si>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</si>
  <si>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</si>
  <si>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</si>
  <si>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</si>
  <si>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</si>
  <si>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</si>
  <si>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</si>
  <si>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</si>
  <si>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</si>
  <si>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</si>
  <si>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</si>
  <si>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</si>
  <si>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</si>
  <si>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</si>
  <si>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</si>
  <si>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</si>
  <si>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</si>
  <si>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</si>
  <si>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</si>
  <si>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</si>
  <si>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</si>
  <si>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</si>
  <si>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</si>
  <si>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</si>
  <si>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</si>
  <si>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</si>
  <si>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</si>
  <si>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</si>
  <si>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</si>
  <si>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</si>
  <si>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</si>
  <si>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</si>
  <si>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</si>
  <si>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</si>
  <si>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</si>
  <si>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</si>
  <si>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</si>
  <si>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</si>
  <si>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</si>
  <si>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</si>
  <si>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</si>
  <si>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</si>
  <si>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</si>
  <si>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</si>
  <si>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</si>
  <si>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</si>
  <si>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</si>
  <si>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</si>
  <si>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</si>
  <si>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</si>
  <si>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</si>
  <si>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</si>
  <si>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</si>
  <si>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</si>
  <si>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</si>
  <si>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</si>
  <si>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</si>
  <si>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</si>
  <si>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</si>
  <si>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</si>
  <si>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</si>
  <si>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</si>
  <si>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</si>
  <si>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</si>
  <si>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</si>
  <si>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</si>
  <si>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</si>
  <si>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</si>
  <si>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</si>
  <si>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</si>
  <si>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</si>
  <si>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</si>
  <si>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</si>
  <si>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</si>
  <si>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</si>
  <si>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</si>
  <si>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</si>
  <si>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</si>
  <si>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</si>
  <si>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</si>
  <si>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</si>
  <si>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</si>
  <si>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</si>
  <si>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</si>
  <si>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</si>
  <si>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</si>
  <si>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</si>
  <si>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</si>
  <si>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</si>
  <si>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</si>
  <si>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</si>
  <si>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</si>
  <si>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</si>
  <si>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</si>
  <si>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</si>
  <si>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</si>
  <si>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</si>
  <si>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</si>
  <si>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</si>
  <si>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</si>
  <si>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</si>
  <si>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</si>
  <si>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</si>
  <si>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</si>
  <si>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</si>
  <si>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</si>
  <si>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</si>
  <si>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</si>
  <si>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</si>
  <si>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</si>
  <si>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</si>
  <si>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</si>
  <si>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</si>
  <si>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</si>
  <si>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</si>
  <si>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</si>
  <si>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</si>
  <si>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</si>
  <si>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</si>
  <si>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</si>
  <si>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</si>
  <si>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</si>
  <si>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</si>
  <si>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</si>
  <si>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</si>
  <si>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</si>
  <si>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</si>
  <si>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</si>
  <si>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</si>
  <si>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</si>
  <si>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</si>
  <si>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</si>
  <si>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</si>
  <si>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</si>
  <si>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</si>
  <si>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</si>
  <si>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</si>
  <si>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</si>
  <si>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</si>
  <si>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</si>
  <si>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</si>
  <si>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</si>
  <si>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</si>
  <si>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</si>
  <si>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</si>
  <si>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</si>
  <si>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</si>
  <si>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</si>
  <si>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</si>
  <si>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</si>
  <si>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</si>
  <si>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</si>
  <si>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</si>
  <si>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</si>
  <si>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</si>
  <si>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</si>
  <si>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</si>
  <si>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</si>
  <si>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</si>
  <si>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</si>
  <si>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</si>
  <si>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</si>
  <si>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</si>
  <si>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</si>
  <si>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</si>
  <si>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</si>
  <si>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</si>
  <si>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</si>
  <si>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</si>
  <si>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</si>
  <si>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</si>
  <si>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</si>
  <si>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</si>
  <si>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</si>
  <si>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</si>
  <si>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</si>
  <si>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</si>
  <si>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</si>
  <si>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</si>
  <si>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</si>
  <si>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</si>
  <si>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</si>
  <si>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</si>
  <si>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</si>
  <si>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</si>
  <si>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</si>
  <si>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</si>
  <si>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</si>
  <si>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</si>
  <si>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</si>
  <si>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</si>
  <si>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</si>
  <si>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</si>
  <si>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</si>
  <si>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</si>
  <si>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</si>
  <si>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</si>
  <si>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</si>
  <si>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</si>
  <si>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</si>
  <si>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</si>
  <si>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</si>
  <si>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</si>
  <si>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</si>
  <si>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</si>
  <si>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</si>
  <si>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</si>
  <si>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</si>
  <si>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</si>
  <si>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</si>
  <si>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</si>
  <si>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</si>
  <si>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</si>
  <si>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</si>
  <si>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</si>
  <si>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</si>
  <si>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</si>
  <si>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</si>
  <si>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</si>
  <si>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</si>
  <si>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</si>
  <si>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</si>
  <si>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</si>
  <si>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</si>
  <si>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</si>
  <si>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</si>
  <si>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</si>
  <si>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</si>
  <si>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</si>
  <si>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</si>
  <si>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</si>
  <si>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</si>
  <si>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</si>
  <si>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</si>
  <si>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</si>
  <si>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</si>
  <si>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</si>
  <si>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</si>
  <si>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</si>
  <si>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</si>
  <si>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</si>
  <si>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</si>
  <si>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</si>
  <si>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</si>
  <si>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</si>
  <si>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</si>
  <si>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</si>
  <si>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</si>
  <si>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</si>
  <si>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</si>
  <si>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</si>
  <si>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</si>
  <si>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</si>
  <si>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</si>
  <si>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</si>
  <si>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</si>
  <si>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</si>
  <si>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</si>
  <si>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</si>
  <si>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</si>
  <si>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</si>
  <si>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</si>
  <si>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</si>
  <si>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</si>
  <si>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</si>
  <si>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</si>
  <si>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</si>
  <si>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</si>
  <si>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</si>
  <si>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</si>
  <si>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</si>
  <si>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</si>
  <si>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</si>
  <si>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</si>
  <si>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</si>
  <si>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</si>
  <si>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</si>
  <si>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</si>
  <si>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</si>
  <si>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</si>
  <si>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</si>
  <si>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</si>
  <si>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</si>
  <si>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</si>
  <si>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</si>
  <si>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</si>
  <si>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</si>
  <si>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</si>
  <si>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</si>
  <si>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</si>
  <si>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</si>
  <si>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</si>
  <si>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</si>
  <si>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</si>
  <si>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</si>
  <si>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</si>
  <si>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</si>
  <si>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</si>
  <si>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</si>
  <si>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</si>
  <si>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</si>
  <si>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</si>
  <si>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</si>
  <si>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</si>
  <si>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</si>
  <si>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</si>
  <si>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</si>
  <si>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</si>
  <si>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</si>
  <si>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</si>
  <si>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</si>
  <si>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</si>
  <si>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</si>
  <si>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</si>
  <si>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</si>
  <si>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</si>
  <si>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</si>
  <si>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</si>
  <si>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</si>
  <si>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</si>
  <si>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</si>
  <si>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</si>
  <si>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</si>
  <si>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</si>
  <si>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</si>
  <si>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</si>
  <si>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</si>
  <si>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</si>
  <si>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</si>
  <si>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</si>
  <si>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</si>
  <si>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</si>
  <si>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</si>
  <si>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</si>
  <si>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</si>
  <si>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</si>
  <si>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</si>
  <si>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</si>
  <si>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</si>
  <si>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</si>
  <si>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</si>
  <si>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</si>
  <si>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</si>
  <si>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</si>
  <si>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</si>
  <si>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</si>
  <si>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</si>
  <si>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</si>
  <si>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</si>
  <si>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</si>
  <si>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</si>
  <si>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</si>
  <si>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</si>
  <si>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</si>
  <si>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</si>
  <si>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</si>
  <si>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</si>
  <si>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</si>
  <si>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</si>
  <si>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</si>
  <si>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</si>
  <si>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</si>
  <si>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</si>
  <si>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</si>
  <si>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</si>
  <si>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</si>
  <si>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</si>
  <si>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</si>
  <si>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</si>
  <si>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</si>
  <si>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</si>
  <si>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</si>
  <si>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</si>
  <si>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</si>
  <si>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</si>
  <si>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</si>
  <si>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</si>
  <si>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</si>
  <si>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</si>
  <si>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</si>
  <si>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</si>
  <si>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</si>
  <si>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</si>
  <si>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</si>
  <si>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</si>
  <si>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</si>
  <si>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</si>
  <si>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</si>
  <si>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</si>
  <si>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</si>
  <si>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</si>
  <si>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</si>
  <si>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</si>
  <si>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</si>
  <si>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</si>
  <si>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</si>
  <si>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</si>
  <si>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</si>
  <si>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</si>
  <si>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</si>
  <si>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</si>
  <si>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</si>
  <si>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</si>
  <si>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</si>
  <si>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</si>
  <si>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</si>
  <si>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</si>
  <si>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</si>
  <si>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</si>
  <si>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</si>
  <si>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</si>
  <si>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</si>
  <si>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</si>
  <si>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</si>
  <si>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</si>
  <si>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</si>
  <si>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</si>
  <si>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</si>
  <si>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</si>
  <si>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</si>
  <si>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</si>
  <si>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</si>
  <si>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</si>
  <si>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</si>
  <si>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</si>
  <si>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</si>
  <si>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</si>
  <si>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</si>
  <si>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</si>
  <si>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</si>
  <si>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</si>
  <si>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</si>
  <si>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</si>
  <si>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</si>
  <si>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</si>
  <si>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</si>
  <si>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</si>
  <si>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</si>
  <si>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</si>
  <si>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</si>
  <si>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</si>
  <si>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</si>
  <si>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</si>
  <si>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</si>
  <si>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</si>
  <si>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</si>
  <si>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</si>
  <si>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</si>
  <si>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</si>
  <si>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</si>
  <si>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</si>
  <si>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</si>
  <si>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</si>
  <si>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</si>
  <si>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</si>
  <si>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</si>
  <si>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</si>
  <si>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</si>
  <si>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</si>
  <si>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</si>
  <si>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</si>
  <si>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</si>
  <si>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</si>
  <si>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</si>
  <si>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</si>
  <si>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</si>
  <si>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</si>
  <si>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</si>
  <si>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</si>
  <si>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</si>
  <si>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</si>
  <si>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</si>
  <si>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</si>
  <si>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</si>
  <si>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</si>
  <si>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</si>
  <si>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</si>
  <si>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</si>
  <si>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</si>
  <si>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</si>
  <si>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</si>
  <si>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</si>
  <si>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</si>
  <si>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</si>
  <si>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</si>
  <si>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</si>
  <si>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</si>
  <si>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</si>
  <si>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</si>
  <si>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</si>
  <si>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</si>
  <si>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</si>
  <si>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</si>
  <si>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</si>
  <si>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</si>
  <si>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</si>
  <si>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</si>
  <si>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</si>
  <si>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</si>
  <si>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</si>
  <si>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</si>
  <si>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</si>
  <si>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</si>
  <si>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</si>
  <si>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</si>
  <si>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</si>
  <si>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</si>
  <si>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</si>
  <si>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</si>
  <si>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</si>
  <si>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</si>
  <si>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</si>
  <si>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</si>
  <si>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</si>
  <si>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</si>
  <si>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</si>
  <si>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</si>
  <si>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</si>
  <si>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</si>
  <si>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</si>
  <si>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</si>
  <si>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</si>
  <si>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</si>
  <si>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</si>
  <si>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</si>
  <si>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</si>
  <si>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</si>
  <si>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</si>
  <si>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</si>
  <si>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</si>
  <si>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</si>
  <si>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</si>
  <si>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</si>
  <si>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</si>
  <si>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</si>
  <si>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</si>
  <si>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</si>
  <si>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</si>
  <si>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</si>
  <si>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</si>
  <si>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</si>
  <si>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</si>
  <si>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</si>
  <si>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</si>
  <si>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</si>
  <si>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</si>
  <si>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</si>
  <si>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</si>
  <si>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</si>
  <si>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</si>
  <si>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</si>
  <si>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</si>
  <si>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</si>
  <si>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</si>
  <si>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</si>
  <si>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</si>
  <si>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</si>
  <si>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</si>
  <si>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</si>
  <si>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</si>
  <si>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</si>
  <si>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</si>
  <si>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</si>
  <si>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</si>
  <si>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</si>
  <si>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</si>
  <si>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</si>
  <si>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</si>
  <si>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</si>
  <si>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</si>
  <si>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</si>
  <si>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</si>
  <si>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</si>
  <si>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</si>
  <si>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</si>
  <si>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</si>
  <si>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</si>
  <si>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</si>
  <si>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</si>
  <si>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</si>
  <si>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</si>
  <si>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</si>
  <si>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</si>
  <si>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</si>
  <si>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</si>
  <si>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</si>
  <si>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</si>
  <si>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</si>
  <si>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</si>
  <si>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</si>
  <si>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</si>
  <si>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</si>
  <si>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</si>
  <si>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</si>
  <si>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</si>
  <si>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</si>
  <si>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</si>
  <si>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</si>
  <si>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</si>
  <si>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</si>
  <si>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</si>
  <si>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</si>
  <si>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</si>
  <si>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</si>
  <si>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</si>
  <si>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</si>
  <si>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</si>
  <si>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</si>
  <si>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</si>
  <si>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</si>
  <si>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</si>
  <si>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</si>
  <si>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</si>
  <si>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</si>
  <si>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</si>
  <si>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</si>
  <si>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</si>
  <si>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</si>
  <si>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</si>
  <si>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</si>
  <si>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</si>
  <si>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</si>
  <si>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</si>
  <si>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</si>
  <si>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</si>
  <si>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</si>
  <si>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</si>
  <si>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</si>
  <si>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</si>
  <si>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</si>
  <si>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</si>
  <si>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</si>
  <si>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</si>
  <si>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</si>
  <si>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</si>
  <si>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</si>
  <si>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</si>
  <si>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</si>
  <si>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</si>
  <si>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</si>
  <si>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</si>
  <si>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</si>
  <si>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</si>
  <si>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</si>
  <si>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</si>
  <si>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</si>
  <si>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</si>
  <si>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</si>
  <si>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</si>
  <si>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</si>
  <si>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</si>
  <si>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</si>
  <si>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</si>
  <si>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</si>
  <si>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</si>
  <si>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</si>
  <si>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</si>
  <si>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</si>
  <si>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</si>
  <si>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</si>
  <si>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</si>
  <si>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</si>
  <si>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</si>
  <si>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</si>
  <si>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</si>
  <si>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</si>
  <si>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</si>
  <si>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</si>
  <si>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</si>
  <si>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</si>
  <si>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</si>
  <si>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</si>
  <si>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</si>
  <si>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</si>
  <si>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</si>
  <si>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</si>
  <si>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</si>
  <si>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</si>
  <si>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</si>
  <si>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</si>
  <si>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</si>
  <si>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</si>
  <si>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</si>
  <si>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</si>
  <si>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</si>
  <si>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</si>
  <si>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</si>
  <si>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</si>
  <si>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</si>
  <si>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</si>
  <si>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</si>
  <si>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</si>
  <si>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</si>
  <si>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</si>
  <si>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</si>
  <si>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</si>
  <si>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</si>
  <si>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</si>
  <si>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</si>
  <si>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</si>
  <si>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</si>
  <si>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</si>
  <si>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</si>
  <si>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</si>
  <si>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</si>
  <si>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</si>
  <si>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</si>
  <si>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</si>
  <si>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</si>
  <si>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</si>
  <si>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</si>
  <si>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</si>
  <si>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</si>
  <si>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</si>
  <si>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</si>
  <si>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</si>
  <si>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</si>
  <si>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</si>
  <si>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</si>
  <si>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</si>
  <si>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</si>
  <si>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</si>
  <si>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</si>
  <si>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</si>
  <si>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</si>
  <si>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</si>
  <si>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</si>
  <si>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</si>
  <si>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</si>
  <si>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</si>
  <si>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</si>
  <si>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</si>
  <si>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</si>
  <si>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</si>
  <si>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</si>
  <si>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</si>
  <si>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</si>
  <si>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</si>
  <si>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</si>
  <si>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</si>
  <si>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</si>
  <si>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</si>
  <si>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</si>
  <si>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</si>
  <si>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</si>
  <si>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</si>
  <si>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</si>
  <si>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</si>
  <si>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</si>
  <si>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</si>
  <si>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</si>
  <si>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</si>
  <si>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</si>
  <si>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</si>
  <si>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</si>
  <si>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</si>
  <si>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</si>
  <si>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</si>
  <si>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</si>
  <si>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</si>
  <si>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</si>
  <si>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</si>
  <si>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</si>
  <si>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</si>
  <si>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</si>
  <si>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</si>
  <si>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</si>
  <si>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</si>
  <si>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</si>
  <si>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</si>
  <si>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</si>
  <si>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</si>
  <si>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</si>
  <si>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</si>
  <si>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</si>
  <si>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</si>
  <si>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</si>
  <si>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</si>
  <si>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</si>
  <si>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</si>
  <si>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</si>
  <si>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</si>
  <si>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</si>
  <si>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</si>
  <si>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</si>
  <si>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</si>
  <si>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</si>
  <si>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</si>
  <si>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</si>
  <si>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</si>
  <si>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</si>
  <si>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</si>
  <si>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</si>
  <si>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</si>
  <si>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</si>
  <si>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</si>
  <si>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</si>
  <si>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</si>
  <si>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</si>
  <si>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</si>
  <si>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</si>
  <si>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</si>
  <si>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</si>
  <si>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</si>
  <si>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</si>
  <si>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</si>
  <si>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</si>
  <si>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</si>
  <si>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</si>
  <si>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</si>
  <si>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</si>
  <si>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</si>
  <si>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</si>
  <si>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</si>
  <si>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</si>
  <si>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</si>
  <si>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</si>
  <si>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</si>
  <si>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</si>
  <si>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</si>
  <si>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</si>
  <si>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</si>
  <si>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</si>
  <si>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</si>
  <si>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</si>
  <si>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</si>
  <si>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</si>
  <si>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</si>
  <si>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</si>
  <si>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</si>
  <si>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</si>
  <si>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</si>
  <si>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</si>
  <si>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</si>
  <si>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</si>
  <si>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</si>
  <si>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</si>
  <si>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</si>
  <si>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</si>
  <si>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</si>
  <si>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</si>
  <si>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</si>
  <si>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</si>
  <si>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</si>
  <si>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</si>
  <si>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</si>
  <si>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</si>
  <si>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</si>
  <si>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</si>
  <si>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</si>
  <si>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</si>
  <si>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</si>
  <si>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</si>
  <si>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</si>
  <si>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</si>
  <si>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</si>
  <si>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</si>
  <si>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</si>
  <si>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</si>
  <si>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</si>
  <si>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</si>
  <si>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</si>
  <si>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</si>
  <si>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</si>
  <si>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</si>
  <si>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</si>
  <si>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</si>
  <si>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</si>
  <si>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</si>
  <si>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</si>
  <si>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</si>
  <si>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</si>
  <si>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</si>
  <si>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</si>
  <si>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</si>
  <si>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</si>
  <si>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</si>
  <si>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</si>
  <si>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</si>
  <si>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</si>
  <si>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</si>
  <si>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</si>
  <si>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</si>
  <si>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</si>
  <si>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</si>
  <si>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</si>
  <si>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</si>
  <si>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</si>
  <si>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</si>
  <si>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</si>
  <si>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</si>
  <si>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</si>
  <si>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</si>
  <si>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</si>
  <si>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</si>
  <si>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</si>
  <si>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</si>
  <si>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</si>
  <si>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</si>
  <si>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</si>
  <si>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</si>
  <si>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</si>
  <si>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</si>
  <si>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</si>
  <si>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</si>
  <si>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</si>
  <si>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</si>
  <si>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</si>
  <si>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</si>
  <si>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</si>
  <si>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</si>
  <si>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</si>
  <si>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</si>
  <si>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</si>
  <si>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</si>
  <si>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</si>
  <si>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</si>
  <si>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</si>
  <si>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</si>
  <si>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</si>
  <si>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</si>
  <si>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</si>
  <si>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</si>
  <si>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</si>
  <si>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</si>
  <si>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</si>
  <si>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</si>
  <si>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</si>
  <si>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</si>
  <si>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</si>
  <si>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</si>
  <si>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</si>
  <si>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</si>
  <si>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</si>
  <si>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</si>
  <si>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</si>
  <si>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</si>
  <si>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</si>
  <si>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</si>
  <si>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</si>
  <si>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</si>
  <si>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</si>
  <si>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</si>
  <si>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</si>
  <si>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</si>
  <si>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</si>
  <si>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</si>
  <si>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</si>
  <si>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</si>
  <si>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</si>
  <si>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</si>
  <si>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</si>
  <si>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</si>
  <si>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</si>
  <si>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</si>
  <si>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</si>
  <si>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</si>
  <si>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</si>
  <si>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</si>
  <si>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</si>
  <si>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</si>
  <si>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</si>
  <si>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</si>
  <si>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</si>
  <si>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</si>
  <si>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</si>
  <si>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</si>
  <si>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</si>
  <si>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</si>
  <si>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</si>
  <si>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</si>
  <si>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</si>
  <si>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</si>
  <si>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</si>
  <si>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</si>
  <si>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</si>
  <si>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</si>
  <si>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</si>
  <si>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</si>
  <si>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</si>
  <si>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</si>
  <si>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</si>
  <si>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</si>
  <si>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</si>
  <si>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</si>
  <si>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</si>
  <si>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</si>
  <si>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</si>
  <si>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</si>
  <si>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</si>
  <si>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</si>
  <si>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</si>
  <si>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</si>
  <si>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</si>
  <si>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</si>
  <si>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</si>
  <si>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</si>
  <si>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</si>
  <si>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</si>
  <si>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</si>
  <si>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</si>
  <si>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</si>
  <si>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</si>
  <si>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</si>
  <si>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</si>
  <si>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</si>
  <si>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</si>
  <si>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</si>
  <si>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</si>
  <si>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</si>
  <si>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</si>
  <si>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</si>
  <si>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</si>
  <si>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</si>
  <si>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</si>
  <si>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</si>
  <si>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</si>
  <si>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</si>
  <si>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</si>
  <si>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</si>
  <si>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</si>
  <si>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</si>
  <si>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</si>
  <si>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</si>
  <si>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</si>
  <si>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</si>
  <si>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</si>
  <si>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</si>
  <si>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</si>
  <si>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</si>
  <si>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</si>
  <si>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</si>
  <si>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</si>
  <si>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</si>
  <si>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</si>
  <si>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</si>
  <si>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</si>
  <si>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</si>
  <si>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</si>
  <si>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</si>
  <si>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</si>
  <si>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</si>
  <si>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</si>
  <si>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</si>
  <si>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</si>
  <si>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</si>
  <si>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</si>
  <si>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</si>
  <si>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</si>
  <si>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</si>
  <si>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</si>
  <si>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</si>
  <si>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</si>
  <si>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</si>
  <si>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</si>
  <si>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</si>
  <si>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</si>
  <si>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</si>
  <si>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</si>
  <si>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</si>
  <si>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</si>
  <si>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</si>
  <si>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</si>
  <si>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</si>
  <si>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</si>
  <si>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</si>
  <si>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</si>
  <si>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</si>
  <si>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</si>
  <si>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</si>
  <si>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</si>
  <si>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</si>
  <si>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</si>
  <si>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</si>
  <si>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</si>
  <si>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</si>
  <si>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</si>
  <si>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</si>
  <si>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</si>
  <si>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</si>
  <si>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</si>
  <si>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</si>
  <si>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</si>
  <si>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</si>
  <si>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</si>
  <si>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</si>
  <si>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</si>
  <si>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</si>
  <si>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</si>
  <si>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</si>
  <si>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</si>
  <si>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</si>
  <si>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</si>
  <si>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</si>
  <si>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</si>
  <si>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</si>
  <si>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</si>
  <si>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</si>
  <si>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</si>
  <si>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</si>
  <si>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</si>
  <si>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</si>
  <si>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</si>
  <si>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</si>
  <si>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</si>
  <si>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</si>
  <si>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</si>
  <si>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</si>
  <si>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</si>
  <si>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</si>
  <si>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</si>
  <si>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</si>
  <si>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</si>
  <si>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</si>
  <si>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</si>
  <si>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</si>
  <si>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</si>
  <si>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</si>
  <si>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</si>
  <si>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</si>
  <si>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</si>
  <si>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</si>
  <si>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</si>
  <si>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</si>
  <si>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</si>
  <si>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</si>
  <si>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</si>
  <si>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</si>
  <si>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</si>
  <si>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</si>
  <si>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</si>
  <si>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</si>
  <si>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</si>
  <si>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</si>
  <si>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</si>
  <si>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</si>
  <si>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</si>
  <si>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</si>
  <si>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</si>
  <si>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</si>
  <si>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</si>
  <si>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</si>
  <si>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</si>
  <si>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</si>
  <si>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</si>
  <si>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</si>
  <si>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</si>
  <si>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</si>
  <si>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</si>
  <si>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</si>
  <si>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</si>
  <si>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</si>
  <si>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</si>
  <si>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</si>
  <si>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</si>
  <si>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</si>
  <si>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</si>
  <si>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</si>
  <si>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</si>
  <si>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</si>
  <si>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</si>
  <si>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</si>
  <si>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</si>
  <si>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</si>
  <si>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</si>
  <si>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</si>
  <si>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</si>
  <si>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</si>
  <si>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</si>
  <si>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</si>
  <si>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</si>
  <si>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</si>
  <si>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</si>
  <si>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</si>
  <si>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</si>
  <si>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</si>
  <si>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</si>
  <si>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</si>
  <si>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</si>
  <si>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</si>
  <si>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</si>
  <si>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</si>
  <si>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</si>
  <si>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</si>
  <si>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</si>
  <si>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</si>
  <si>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</si>
  <si>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</si>
  <si>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</si>
  <si>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</si>
  <si>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</si>
  <si>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</si>
  <si>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</si>
  <si>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</si>
  <si>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</si>
  <si>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</si>
  <si>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</si>
  <si>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</si>
  <si>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</si>
  <si>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</si>
  <si>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</si>
  <si>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</si>
  <si>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</si>
  <si>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</si>
  <si>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</si>
  <si>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</si>
  <si>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</si>
  <si>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</si>
  <si>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</si>
  <si>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</si>
  <si>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</si>
  <si>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</si>
  <si>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</si>
  <si>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</si>
  <si>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</si>
  <si>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</si>
  <si>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</si>
  <si>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</si>
  <si>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</si>
  <si>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</si>
  <si>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</si>
  <si>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</si>
  <si>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</si>
  <si>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</si>
  <si>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</si>
  <si>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</si>
  <si>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</si>
  <si>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</si>
  <si>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</si>
  <si>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</si>
  <si>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</si>
  <si>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</si>
  <si>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</si>
  <si>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</si>
  <si>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</si>
  <si>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</si>
  <si>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</si>
  <si>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</si>
  <si>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</si>
  <si>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</si>
  <si>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</si>
  <si>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</si>
  <si>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</si>
  <si>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</si>
  <si>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</si>
  <si>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</si>
  <si>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</si>
  <si>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</si>
  <si>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</si>
  <si>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</si>
  <si>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</si>
  <si>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</si>
  <si>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</si>
  <si>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</si>
  <si>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</si>
  <si>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</si>
  <si>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</si>
  <si>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</si>
  <si>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</si>
  <si>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</si>
  <si>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</si>
  <si>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</si>
  <si>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</si>
  <si>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</si>
  <si>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</si>
  <si>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</si>
  <si>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</si>
  <si>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</si>
  <si>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</si>
  <si>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</si>
  <si>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</si>
  <si>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</si>
  <si>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</si>
  <si>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</si>
  <si>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</si>
  <si>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</si>
  <si>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</si>
  <si>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</si>
  <si>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</si>
  <si>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</si>
  <si>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</si>
  <si>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</si>
  <si>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</si>
  <si>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</si>
  <si>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</si>
  <si>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</si>
  <si>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</si>
  <si>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</si>
  <si>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</si>
  <si>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</si>
  <si>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</si>
  <si>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</si>
  <si>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</si>
  <si>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</si>
  <si>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</si>
  <si>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</si>
  <si>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</si>
  <si>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</si>
  <si>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</si>
  <si>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</si>
  <si>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</si>
  <si>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</si>
  <si>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</si>
  <si>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</si>
  <si>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</si>
  <si>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</si>
  <si>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</si>
  <si>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</si>
  <si>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</si>
  <si>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</si>
  <si>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</si>
  <si>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</si>
  <si>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</si>
  <si>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</si>
  <si>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</si>
  <si>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</si>
  <si>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</si>
  <si>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</si>
  <si>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</si>
  <si>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</si>
  <si>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</si>
  <si>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</si>
  <si>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</si>
  <si>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</si>
  <si>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</si>
  <si>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</si>
  <si>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</si>
  <si>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</si>
  <si>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</si>
  <si>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</si>
  <si>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</si>
  <si>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</si>
  <si>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</si>
  <si>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</si>
  <si>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</si>
  <si>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</si>
  <si>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</si>
  <si>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</si>
  <si>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</si>
  <si>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</si>
  <si>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</si>
  <si>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</si>
  <si>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</si>
  <si>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</si>
  <si>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</si>
  <si>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</si>
  <si>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</si>
  <si>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</si>
  <si>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</si>
  <si>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</si>
  <si>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</si>
  <si>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</si>
  <si>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</si>
  <si>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</si>
  <si>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</si>
  <si>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</si>
  <si>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</si>
  <si>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</si>
  <si>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</si>
  <si>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</si>
  <si>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</si>
  <si>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</si>
  <si>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</si>
  <si>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</si>
  <si>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</si>
  <si>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</si>
  <si>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</si>
  <si>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</si>
  <si>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</si>
  <si>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</si>
  <si>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</si>
  <si>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</si>
  <si>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</si>
  <si>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</si>
  <si>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</si>
  <si>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</si>
  <si>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</si>
  <si>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</si>
  <si>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</si>
  <si>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</si>
  <si>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</si>
  <si>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</si>
  <si>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</si>
  <si>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</si>
  <si>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</si>
  <si>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</si>
  <si>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</si>
  <si>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</si>
  <si>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</si>
  <si>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</si>
  <si>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</si>
  <si>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</si>
  <si>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</si>
  <si>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</si>
  <si>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</si>
  <si>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</si>
  <si>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</si>
  <si>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</si>
  <si>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</si>
  <si>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</si>
  <si>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</si>
  <si>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</si>
  <si>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</si>
  <si>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</si>
  <si>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</si>
  <si>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</si>
  <si>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</si>
  <si>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</si>
  <si>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</si>
  <si>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</si>
  <si>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</si>
  <si>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</si>
  <si>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</si>
  <si>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</si>
  <si>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</si>
  <si>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</si>
  <si>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</si>
  <si>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</si>
  <si>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</si>
  <si>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</si>
  <si>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</si>
  <si>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</si>
  <si>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</si>
  <si>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</si>
  <si>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</si>
  <si>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</si>
  <si>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</si>
  <si>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</si>
  <si>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</si>
  <si>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</si>
  <si>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</si>
  <si>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</si>
  <si>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</si>
  <si>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</si>
  <si>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</si>
  <si>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</si>
  <si>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</si>
  <si>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</si>
  <si>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</si>
  <si>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</si>
  <si>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</si>
  <si>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</si>
  <si>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</si>
  <si>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</si>
  <si>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</si>
  <si>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</si>
  <si>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</si>
  <si>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</si>
  <si>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</si>
  <si>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</si>
  <si>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</si>
  <si>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</si>
  <si>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</si>
  <si>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</si>
  <si>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</si>
  <si>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</si>
  <si>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</si>
  <si>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</si>
  <si>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</si>
  <si>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</si>
  <si>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</si>
  <si>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</si>
  <si>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</si>
  <si>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</si>
  <si>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</si>
  <si>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</si>
  <si>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</si>
  <si>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</si>
  <si>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</si>
  <si>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</si>
  <si>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</si>
  <si>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</si>
  <si>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</si>
  <si>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</si>
  <si>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</si>
  <si>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</si>
  <si>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</si>
  <si>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</si>
  <si>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</si>
  <si>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</si>
  <si>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</si>
  <si>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</si>
  <si>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</si>
  <si>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</si>
  <si>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</si>
  <si>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</si>
  <si>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</si>
  <si>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</si>
  <si>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</si>
  <si>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</si>
  <si>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</si>
  <si>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</si>
  <si>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</si>
  <si>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</si>
  <si>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</si>
  <si>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</si>
  <si>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</si>
  <si>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</si>
  <si>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</si>
  <si>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</si>
  <si>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</si>
  <si>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</si>
  <si>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</si>
  <si>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</si>
  <si>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</si>
  <si>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</si>
  <si>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</si>
  <si>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</si>
  <si>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</si>
  <si>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</si>
  <si>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</si>
  <si>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</si>
  <si>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</si>
  <si>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</si>
  <si>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</si>
  <si>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</si>
  <si>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</si>
  <si>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</si>
  <si>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</si>
  <si>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</si>
  <si>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</si>
  <si>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</si>
  <si>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</si>
  <si>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</si>
  <si>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</si>
  <si>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</si>
  <si>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</si>
  <si>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</si>
  <si>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</si>
  <si>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</si>
  <si>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</si>
  <si>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</si>
  <si>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</si>
  <si>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</si>
  <si>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</si>
  <si>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</si>
  <si>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</si>
  <si>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</si>
  <si>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</si>
  <si>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</si>
  <si>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</si>
  <si>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</si>
  <si>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</si>
  <si>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</si>
  <si>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</si>
  <si>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</si>
  <si>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</si>
  <si>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</si>
  <si>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</si>
  <si>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</si>
  <si>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</si>
  <si>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</si>
  <si>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</si>
  <si>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</si>
  <si>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</si>
  <si>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</si>
  <si>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</si>
  <si>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</si>
  <si>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</si>
  <si>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</si>
  <si>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</si>
  <si>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</si>
  <si>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</si>
  <si>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</si>
  <si>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</si>
  <si>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</si>
  <si>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</si>
  <si>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</si>
  <si>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</si>
  <si>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</si>
  <si>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</si>
  <si>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</si>
  <si>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</si>
  <si>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</si>
  <si>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</si>
  <si>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</si>
  <si>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</si>
  <si>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</si>
  <si>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</si>
  <si>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</si>
  <si>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</si>
  <si>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</si>
  <si>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</si>
  <si>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</si>
  <si>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</si>
  <si>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</si>
  <si>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</si>
  <si>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</si>
  <si>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</si>
  <si>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</si>
  <si>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</si>
  <si>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</si>
  <si>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</si>
  <si>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</si>
  <si>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</si>
  <si>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</si>
  <si>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</si>
  <si>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</si>
  <si>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</si>
  <si>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</si>
  <si>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</si>
  <si>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</si>
  <si>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</si>
  <si>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</si>
  <si>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</si>
  <si>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</si>
  <si>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</si>
  <si>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</si>
  <si>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</si>
  <si>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</si>
  <si>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</si>
  <si>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</si>
  <si>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</si>
  <si>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</si>
  <si>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</si>
  <si>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</si>
  <si>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</si>
  <si>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</si>
  <si>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</si>
  <si>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</si>
  <si>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</si>
  <si>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</si>
  <si>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</si>
  <si>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</si>
  <si>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</si>
  <si>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</si>
  <si>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</si>
  <si>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</si>
  <si>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</si>
  <si>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</si>
  <si>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</si>
  <si>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</si>
  <si>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</si>
  <si>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</si>
  <si>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</si>
  <si>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</si>
  <si>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</si>
  <si>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</si>
  <si>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</si>
  <si>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</si>
  <si>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</si>
  <si>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</si>
  <si>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</si>
  <si>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</si>
  <si>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</si>
  <si>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</si>
  <si>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</si>
  <si>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</si>
  <si>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</si>
  <si>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</si>
  <si>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</si>
  <si>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</si>
  <si>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</si>
  <si>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</si>
  <si>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</si>
  <si>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</si>
  <si>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</si>
  <si>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</si>
  <si>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</si>
  <si>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</si>
  <si>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</si>
  <si>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</si>
  <si>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</si>
  <si>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</si>
  <si>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</si>
  <si>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</si>
  <si>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</si>
  <si>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</si>
  <si>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</si>
  <si>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</si>
  <si>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</si>
  <si>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</si>
  <si>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</si>
  <si>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</si>
  <si>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</si>
  <si>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</si>
  <si>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</si>
  <si>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</si>
  <si>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</si>
  <si>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</si>
  <si>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</si>
  <si>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</si>
  <si>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</si>
  <si>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</si>
  <si>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</si>
  <si>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</si>
  <si>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</si>
  <si>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</si>
  <si>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</si>
  <si>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</si>
  <si>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</si>
  <si>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</si>
  <si>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</si>
  <si>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</si>
  <si>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</si>
  <si>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</si>
  <si>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</si>
  <si>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</si>
  <si>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</si>
  <si>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</si>
  <si>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</si>
  <si>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</si>
  <si>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</si>
  <si>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</si>
  <si>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</si>
  <si>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</si>
  <si>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</si>
  <si>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</si>
  <si>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</si>
  <si>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</si>
  <si>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</si>
  <si>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</si>
  <si>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</si>
  <si>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</si>
  <si>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</si>
  <si>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</si>
  <si>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</si>
  <si>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</si>
  <si>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</si>
  <si>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</si>
  <si>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</si>
  <si>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</si>
  <si>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</si>
  <si>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</si>
  <si>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</si>
  <si>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</si>
  <si>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</si>
  <si>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</si>
  <si>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</si>
  <si>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</si>
  <si>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</si>
  <si>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</si>
  <si>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</si>
  <si>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</si>
  <si>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</si>
  <si>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</si>
  <si>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</si>
  <si>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</si>
  <si>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</si>
  <si>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</si>
  <si>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</si>
  <si>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</si>
  <si>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</si>
  <si>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</si>
  <si>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</si>
  <si>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</si>
  <si>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</si>
  <si>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</si>
  <si>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</si>
  <si>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</si>
  <si>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</si>
  <si>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</si>
  <si>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</si>
  <si>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</si>
  <si>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</si>
  <si>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</si>
  <si>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</si>
  <si>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</si>
  <si>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</si>
  <si>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</si>
  <si>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</si>
  <si>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</si>
  <si>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</si>
  <si>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</si>
  <si>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</si>
  <si>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</si>
  <si>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</si>
  <si>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</si>
  <si>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</si>
  <si>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</si>
  <si>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</si>
  <si>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</si>
  <si>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</si>
  <si>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</si>
  <si>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</si>
  <si>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</si>
  <si>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</si>
  <si>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</si>
  <si>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</si>
  <si>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</si>
  <si>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</si>
  <si>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</si>
  <si>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</si>
  <si>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</si>
  <si>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</si>
  <si>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</si>
  <si>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</si>
  <si>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</si>
  <si>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</si>
  <si>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</si>
  <si>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</si>
  <si>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</si>
  <si>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</si>
  <si>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</si>
  <si>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</si>
  <si>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</si>
  <si>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</si>
  <si>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</si>
  <si>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</si>
  <si>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</si>
  <si>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</si>
  <si>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</si>
  <si>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</si>
  <si>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</si>
  <si>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</si>
  <si>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</si>
  <si>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</si>
  <si>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</si>
  <si>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</si>
  <si>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</si>
  <si>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</si>
  <si>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</si>
  <si>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</si>
  <si>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</si>
  <si>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</si>
  <si>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</si>
  <si>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</si>
  <si>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</si>
  <si>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</si>
  <si>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</si>
  <si>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</si>
  <si>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</si>
  <si>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</si>
  <si>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</si>
  <si>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</si>
  <si>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</si>
  <si>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</si>
  <si>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</si>
  <si>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</si>
  <si>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</si>
  <si>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</si>
  <si>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</si>
  <si>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</si>
  <si>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</si>
  <si>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</si>
  <si>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</si>
  <si>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</si>
  <si>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</si>
  <si>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</si>
  <si>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</si>
  <si>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</si>
  <si>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</si>
  <si>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</si>
  <si>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</si>
  <si>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</si>
  <si>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</si>
  <si>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</si>
  <si>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</si>
  <si>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</si>
  <si>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</si>
  <si>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</si>
  <si>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</si>
  <si>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</si>
  <si>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</si>
  <si>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</si>
  <si>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</si>
  <si>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</si>
  <si>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</si>
  <si>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</si>
  <si>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</si>
  <si>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</si>
  <si>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</si>
  <si>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</si>
  <si>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</si>
  <si>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</si>
  <si>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</si>
  <si>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</si>
  <si>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</si>
  <si>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</si>
  <si>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</si>
  <si>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</si>
  <si>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</si>
  <si>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</si>
  <si>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</si>
  <si>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</si>
  <si>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</si>
  <si>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</si>
  <si>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</si>
  <si>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</si>
  <si>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</si>
  <si>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</si>
  <si>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</si>
  <si>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</si>
  <si>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</si>
  <si>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</si>
  <si>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</si>
  <si>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</si>
  <si>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</si>
  <si>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</si>
  <si>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</si>
  <si>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</si>
  <si>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</si>
  <si>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</si>
  <si>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</si>
  <si>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</si>
  <si>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</si>
  <si>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</si>
  <si>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</si>
  <si>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</si>
  <si>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</si>
  <si>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</si>
  <si>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</si>
  <si>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</si>
  <si>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</si>
  <si>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</si>
  <si>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</si>
  <si>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</si>
  <si>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</si>
  <si>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</si>
  <si>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</si>
  <si>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</si>
  <si>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</si>
  <si>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</si>
  <si>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</si>
  <si>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</si>
  <si>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</si>
  <si>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</si>
  <si>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</si>
  <si>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</si>
  <si>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</si>
  <si>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</si>
  <si>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</si>
  <si>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</si>
  <si>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</si>
  <si>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</si>
  <si>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</si>
  <si>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</si>
  <si>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</si>
  <si>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</si>
  <si>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</si>
  <si>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</si>
  <si>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</si>
  <si>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</si>
  <si>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</si>
  <si>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</si>
  <si>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</si>
  <si>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</si>
  <si>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</si>
  <si>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</si>
  <si>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</si>
  <si>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</si>
  <si>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</si>
  <si>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</si>
  <si>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</si>
  <si>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</si>
  <si>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</si>
  <si>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</si>
  <si>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</si>
  <si>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</si>
  <si>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</si>
  <si>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</si>
  <si>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</si>
  <si>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</si>
  <si>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</si>
  <si>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</si>
  <si>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</si>
  <si>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</si>
  <si>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</si>
  <si>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</si>
  <si>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</si>
  <si>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</si>
  <si>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</si>
  <si>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</si>
  <si>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</si>
  <si>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</si>
  <si>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</si>
  <si>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</si>
  <si>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</si>
  <si>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</si>
  <si>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</si>
  <si>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</si>
  <si>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</si>
  <si>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</si>
  <si>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</si>
  <si>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</si>
  <si>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</si>
  <si>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</si>
  <si>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</si>
  <si>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</si>
  <si>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</si>
  <si>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</si>
  <si>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</si>
  <si>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</si>
  <si>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</si>
  <si>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</si>
  <si>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</si>
  <si>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</si>
  <si>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</si>
  <si>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</si>
  <si>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</si>
  <si>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</si>
  <si>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</si>
  <si>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</si>
  <si>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</si>
  <si>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</si>
  <si>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</si>
  <si>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</si>
  <si>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</si>
  <si>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</si>
  <si>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</si>
  <si>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</si>
  <si>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</si>
  <si>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</si>
  <si>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</si>
  <si>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</si>
  <si>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</si>
  <si>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</si>
  <si>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</si>
  <si>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</si>
  <si>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</si>
  <si>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</si>
  <si>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</si>
  <si>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</si>
  <si>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</si>
  <si>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</si>
  <si>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</si>
  <si>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</si>
  <si>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</si>
  <si>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</si>
  <si>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</si>
  <si>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</si>
  <si>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</si>
  <si>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</si>
  <si>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</si>
  <si>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</si>
  <si>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</si>
  <si>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</si>
  <si>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</si>
  <si>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</si>
  <si>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</si>
  <si>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</si>
  <si>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</si>
  <si>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</si>
  <si>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</si>
  <si>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</si>
  <si>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</si>
  <si>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</si>
  <si>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</si>
  <si>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</si>
  <si>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</si>
  <si>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</si>
  <si>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</si>
  <si>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</si>
  <si>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</si>
  <si>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</si>
  <si>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</si>
  <si>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</si>
  <si>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</si>
  <si>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</si>
  <si>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</si>
  <si>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</si>
  <si>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</si>
  <si>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</si>
  <si>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</si>
  <si>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</si>
  <si>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</si>
  <si>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</si>
  <si>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</si>
  <si>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</si>
  <si>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</si>
  <si>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</si>
  <si>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</si>
  <si>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</si>
  <si>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</si>
  <si>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</si>
  <si>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</si>
  <si>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</si>
  <si>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</si>
  <si>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</si>
  <si>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</si>
  <si>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</si>
  <si>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</si>
  <si>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</si>
  <si>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</si>
  <si>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</si>
  <si>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</si>
  <si>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</si>
  <si>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</si>
  <si>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</si>
  <si>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</si>
  <si>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</si>
  <si>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</si>
  <si>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</si>
  <si>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</si>
  <si>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</si>
  <si>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</si>
  <si>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</si>
  <si>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</si>
  <si>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</si>
  <si>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</si>
  <si>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</si>
  <si>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</si>
  <si>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</si>
  <si>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</si>
  <si>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</si>
  <si>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</si>
  <si>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</si>
  <si>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</si>
  <si>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</si>
  <si>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</si>
  <si>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</si>
  <si>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</si>
  <si>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</si>
  <si>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</si>
  <si>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</si>
  <si>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</si>
  <si>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</si>
  <si>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</si>
  <si>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</si>
  <si>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</si>
  <si>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</si>
  <si>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</si>
  <si>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</si>
  <si>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</si>
  <si>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</si>
  <si>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</si>
  <si>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</si>
  <si>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</si>
  <si>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</si>
  <si>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</si>
  <si>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</si>
  <si>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</si>
  <si>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</si>
  <si>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</si>
  <si>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</si>
  <si>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</si>
  <si>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</si>
  <si>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</si>
  <si>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</si>
  <si>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</si>
  <si>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</si>
  <si>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</si>
  <si>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</si>
  <si>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</si>
  <si>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</si>
  <si>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</si>
  <si>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</si>
  <si>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</si>
  <si>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</si>
  <si>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</si>
  <si>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</si>
  <si>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</si>
  <si>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</si>
  <si>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</si>
  <si>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</si>
  <si>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</si>
  <si>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</si>
  <si>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</si>
  <si>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</si>
  <si>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</si>
  <si>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</si>
  <si>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</si>
  <si>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</si>
  <si>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</si>
  <si>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</si>
  <si>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</si>
  <si>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</si>
  <si>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</si>
  <si>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</si>
  <si>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</si>
  <si>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</si>
  <si>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</si>
  <si>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</si>
  <si>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</si>
  <si>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</si>
  <si>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</si>
  <si>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</si>
  <si>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</si>
  <si>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</si>
  <si>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</si>
  <si>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</si>
  <si>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</si>
  <si>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</si>
  <si>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</si>
  <si>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</si>
  <si>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</si>
  <si>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</si>
  <si>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</si>
  <si>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</si>
  <si>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</si>
  <si>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</si>
  <si>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</si>
  <si>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</si>
  <si>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</si>
  <si>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</si>
  <si>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</si>
  <si>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</si>
  <si>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</si>
  <si>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</si>
  <si>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</si>
  <si>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</si>
  <si>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</si>
  <si>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</si>
  <si>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</si>
  <si>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</si>
  <si>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</si>
  <si>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</si>
  <si>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</si>
  <si>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</si>
  <si>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</si>
  <si>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</si>
  <si>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</si>
  <si>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</si>
  <si>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</si>
  <si>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</si>
  <si>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</si>
  <si>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</si>
  <si>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</si>
  <si>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</si>
  <si>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</si>
  <si>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</si>
  <si>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</si>
  <si>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</si>
  <si>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</si>
  <si>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</si>
  <si>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</si>
  <si>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</si>
  <si>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</si>
  <si>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</si>
  <si>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</si>
  <si>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</si>
  <si>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</si>
  <si>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</si>
  <si>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</si>
  <si>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</si>
  <si>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</si>
  <si>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</si>
  <si>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</si>
  <si>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</si>
  <si>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</si>
  <si>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</si>
  <si>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</si>
  <si>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</si>
  <si>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</si>
  <si>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</si>
  <si>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</si>
  <si>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</si>
  <si>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</si>
  <si>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</si>
  <si>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</si>
  <si>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</si>
  <si>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</si>
  <si>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</si>
  <si>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</si>
  <si>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</si>
  <si>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</si>
  <si>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</si>
  <si>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</si>
  <si>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</si>
  <si>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</si>
  <si>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</si>
  <si>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</si>
  <si>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</si>
  <si>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</si>
  <si>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</si>
  <si>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</si>
  <si>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</si>
  <si>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</si>
  <si>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</si>
  <si>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</si>
  <si>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</si>
  <si>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</si>
  <si>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</si>
  <si>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</si>
  <si>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</si>
  <si>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</si>
  <si>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</si>
  <si>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</si>
  <si>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</si>
  <si>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</si>
  <si>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</si>
  <si>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</si>
  <si>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</si>
  <si>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</si>
  <si>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</si>
  <si>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</si>
  <si>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</si>
  <si>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</si>
  <si>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</si>
  <si>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</si>
  <si>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</si>
  <si>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</si>
  <si>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</si>
  <si>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</si>
  <si>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</si>
  <si>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</si>
  <si>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</si>
  <si>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</si>
  <si>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</si>
  <si>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</si>
  <si>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</si>
  <si>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</si>
  <si>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</si>
  <si>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</si>
  <si>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</si>
  <si>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</si>
  <si>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</si>
  <si>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</si>
  <si>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</si>
  <si>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</si>
  <si>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</si>
  <si>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</si>
  <si>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</si>
  <si>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</si>
  <si>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</si>
  <si>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</si>
  <si>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</si>
  <si>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</si>
  <si>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</si>
  <si>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</si>
  <si>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</si>
  <si>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</si>
  <si>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</si>
  <si>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</si>
  <si>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</si>
  <si>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</si>
  <si>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</si>
  <si>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</si>
  <si>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</si>
  <si>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</si>
  <si>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</si>
  <si>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</si>
  <si>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</si>
  <si>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</si>
  <si>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</si>
  <si>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</si>
  <si>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</si>
  <si>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</si>
  <si>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</si>
  <si>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</si>
  <si>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</si>
  <si>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</si>
  <si>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</si>
  <si>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</si>
  <si>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</si>
  <si>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</si>
  <si>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</si>
  <si>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</si>
  <si>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</si>
  <si>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</si>
  <si>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</si>
  <si>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</si>
  <si>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</si>
  <si>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</si>
  <si>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</si>
  <si>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</si>
  <si>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</si>
  <si>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</si>
  <si>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</si>
  <si>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</si>
  <si>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</si>
  <si>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</si>
  <si>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</si>
  <si>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</si>
  <si>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</si>
  <si>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</si>
  <si>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</si>
  <si>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</si>
  <si>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</si>
  <si>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</si>
  <si>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</si>
  <si>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</si>
  <si>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</si>
  <si>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</si>
  <si>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</si>
  <si>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</si>
  <si>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</si>
  <si>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</si>
  <si>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</si>
  <si>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</si>
  <si>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</si>
  <si>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</si>
  <si>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</si>
  <si>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</si>
  <si>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</si>
  <si>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</si>
  <si>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</si>
  <si>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</si>
  <si>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</si>
  <si>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</si>
  <si>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</si>
  <si>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</si>
  <si>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</si>
  <si>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</si>
  <si>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</si>
  <si>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</si>
  <si>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</si>
  <si>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</si>
  <si>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</si>
  <si>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</si>
  <si>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</si>
  <si>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</si>
  <si>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</si>
  <si>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</si>
  <si>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</si>
  <si>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</si>
  <si>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</si>
  <si>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</si>
  <si>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</si>
  <si>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</si>
  <si>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</si>
  <si>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</si>
  <si>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</si>
  <si>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</si>
  <si>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</si>
  <si>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</si>
  <si>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</si>
  <si>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</si>
  <si>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</si>
  <si>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</si>
  <si>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</si>
  <si>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</si>
  <si>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</si>
  <si>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</si>
  <si>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</si>
  <si>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</si>
  <si>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</si>
  <si>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</si>
  <si>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</si>
  <si>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</si>
  <si>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</si>
  <si>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</si>
  <si>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</si>
  <si>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</si>
  <si>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</si>
  <si>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</si>
  <si>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</si>
  <si>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</si>
  <si>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</si>
  <si>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</si>
  <si>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</si>
  <si>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</si>
  <si>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</si>
  <si>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</si>
  <si>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</si>
  <si>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</si>
  <si>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</si>
  <si>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</si>
  <si>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</si>
  <si>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</si>
  <si>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</si>
  <si>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</si>
  <si>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</si>
  <si>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</si>
  <si>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</si>
  <si>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</si>
  <si>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</si>
  <si>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</si>
  <si>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</si>
  <si>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</si>
  <si>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</si>
  <si>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</si>
  <si>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</si>
  <si>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</si>
  <si>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</si>
  <si>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</si>
  <si>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</si>
  <si>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</si>
  <si>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</si>
  <si>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</si>
  <si>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</si>
  <si>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</si>
  <si>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</si>
  <si>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</si>
  <si>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</si>
  <si>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</si>
  <si>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</si>
  <si>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</si>
  <si>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</si>
  <si>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</si>
  <si>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</si>
  <si>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</si>
  <si>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</si>
  <si>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</si>
  <si>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</si>
  <si>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</si>
  <si>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</si>
  <si>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</si>
  <si>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</si>
  <si>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</si>
  <si>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</si>
  <si>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</si>
  <si>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</si>
  <si>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</si>
  <si>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</si>
  <si>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</si>
  <si>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</si>
  <si>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</si>
  <si>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</si>
  <si>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</si>
  <si>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</si>
  <si>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</si>
  <si>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</si>
  <si>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</si>
  <si>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</si>
  <si>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</si>
  <si>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</si>
  <si>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</si>
  <si>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</si>
  <si>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</si>
  <si>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</si>
  <si>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</si>
  <si>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</si>
  <si>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</si>
  <si>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</si>
  <si>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</si>
  <si>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</si>
  <si>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</si>
  <si>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</si>
  <si>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</si>
  <si>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</si>
  <si>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</si>
  <si>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</si>
  <si>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</si>
  <si>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</si>
  <si>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</si>
  <si>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</si>
  <si>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</si>
  <si>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</si>
  <si>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</si>
  <si>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</si>
  <si>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</si>
  <si>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</si>
  <si>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</si>
  <si>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</si>
  <si>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</si>
  <si>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</si>
  <si>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</si>
  <si>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</si>
  <si>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</si>
  <si>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</si>
  <si>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</si>
  <si>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</si>
  <si>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</si>
  <si>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</si>
  <si>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</si>
  <si>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</si>
  <si>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</si>
  <si>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</si>
  <si>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</si>
  <si>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</si>
  <si>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</si>
  <si>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</si>
  <si>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</si>
  <si>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</si>
  <si>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</si>
  <si>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</si>
  <si>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</si>
  <si>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</si>
  <si>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</si>
  <si>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</si>
  <si>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</si>
  <si>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</si>
  <si>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</si>
  <si>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</si>
  <si>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</si>
  <si>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</si>
  <si>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</si>
  <si>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</si>
  <si>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</si>
  <si>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</si>
  <si>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</si>
  <si>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</si>
  <si>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</si>
  <si>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</si>
  <si>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</si>
  <si>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</si>
  <si>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</si>
  <si>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</si>
  <si>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</si>
  <si>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</si>
  <si>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</si>
  <si>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</si>
  <si>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</si>
  <si>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</si>
  <si>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</si>
  <si>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</si>
  <si>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</si>
  <si>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</si>
  <si>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</si>
  <si>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</si>
  <si>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</si>
  <si>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</si>
  <si>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</si>
  <si>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</si>
  <si>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</si>
  <si>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</si>
  <si>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</si>
  <si>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</si>
  <si>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</si>
  <si>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</si>
  <si>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</si>
  <si>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</si>
  <si>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</si>
  <si>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</si>
  <si>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</si>
  <si>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</si>
  <si>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</si>
  <si>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</si>
  <si>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</si>
  <si>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</si>
  <si>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</si>
  <si>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</si>
  <si>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</si>
  <si>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</si>
  <si>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</si>
  <si>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</si>
  <si>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</si>
  <si>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</si>
  <si>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</si>
  <si>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</si>
  <si>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</si>
  <si>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</si>
  <si>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</si>
  <si>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</si>
  <si>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</si>
  <si>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</si>
  <si>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</si>
  <si>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</si>
  <si>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</si>
  <si>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</si>
  <si>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</si>
  <si>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</si>
  <si>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</si>
  <si>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</si>
  <si>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</si>
  <si>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</si>
  <si>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</si>
  <si>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</si>
  <si>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</si>
  <si>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</si>
  <si>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</si>
  <si>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</si>
  <si>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</si>
  <si>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</si>
  <si>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</si>
  <si>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</si>
  <si>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</si>
  <si>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</si>
  <si>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</si>
  <si>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</si>
  <si>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</si>
  <si>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</si>
  <si>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</si>
  <si>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</si>
  <si>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</si>
  <si>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</si>
  <si>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</si>
  <si>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</si>
  <si>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</si>
  <si>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</si>
  <si>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</si>
  <si>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</si>
  <si>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</si>
  <si>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</si>
  <si>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</si>
  <si>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</si>
  <si>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</si>
  <si>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</si>
  <si>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</si>
  <si>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</si>
  <si>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</si>
  <si>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</si>
  <si>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</si>
  <si>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</si>
  <si>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</si>
  <si>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</si>
  <si>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</si>
  <si>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</si>
  <si>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</si>
  <si>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</si>
  <si>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</si>
  <si>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</si>
  <si>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</si>
  <si>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</si>
  <si>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</si>
  <si>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</si>
  <si>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</si>
  <si>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</si>
  <si>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</si>
  <si>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</si>
  <si>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</si>
  <si>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</si>
  <si>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</si>
  <si>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</si>
  <si>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</si>
  <si>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</si>
  <si>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</si>
  <si>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</si>
  <si>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</si>
  <si>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</si>
  <si>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</si>
  <si>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</si>
  <si>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</si>
  <si>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</si>
  <si>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</si>
  <si>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</si>
  <si>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</si>
  <si>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</si>
  <si>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</si>
  <si>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</si>
  <si>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</si>
  <si>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</si>
  <si>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</si>
  <si>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</si>
  <si>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</si>
  <si>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</si>
  <si>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</si>
  <si>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</si>
  <si>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</si>
  <si>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</si>
  <si>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</si>
  <si>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</si>
  <si>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</si>
  <si>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</si>
  <si>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</si>
  <si>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</si>
  <si>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</si>
  <si>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</si>
  <si>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</si>
  <si>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</si>
  <si>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</si>
  <si>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</si>
  <si>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</si>
  <si>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</si>
  <si>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</si>
  <si>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</si>
  <si>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</si>
  <si>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</si>
  <si>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</si>
  <si>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</si>
  <si>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</si>
  <si>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</si>
  <si>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</si>
  <si>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</si>
  <si>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</si>
  <si>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</si>
  <si>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</si>
  <si>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</si>
  <si>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</si>
  <si>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</si>
  <si>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</si>
  <si>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</si>
  <si>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</si>
  <si>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</si>
  <si>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</si>
  <si>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</si>
  <si>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</si>
  <si>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</si>
  <si>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</si>
  <si>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</si>
  <si>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</si>
  <si>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</si>
  <si>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</si>
  <si>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</si>
  <si>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</si>
  <si>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</si>
  <si>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</si>
  <si>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</si>
  <si>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</si>
  <si>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</si>
  <si>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</si>
  <si>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</si>
  <si>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</si>
  <si>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</si>
  <si>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</si>
  <si>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</si>
  <si>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</si>
  <si>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</si>
  <si>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</si>
  <si>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</si>
  <si>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</si>
  <si>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</si>
  <si>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</si>
  <si>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</si>
  <si>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</si>
  <si>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</si>
  <si>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</si>
  <si>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</si>
  <si>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</si>
  <si>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</si>
  <si>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</si>
  <si>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</si>
  <si>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</si>
  <si>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</si>
  <si>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</si>
  <si>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</si>
  <si>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</si>
  <si>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</si>
  <si>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</si>
  <si>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</si>
  <si>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</si>
  <si>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</si>
  <si>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</si>
  <si>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</si>
  <si>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</si>
  <si>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</si>
  <si>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</si>
  <si>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</si>
  <si>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</si>
  <si>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</si>
  <si>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</si>
  <si>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</si>
  <si>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</si>
  <si>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</si>
  <si>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</si>
  <si>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</si>
  <si>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</si>
  <si>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</si>
  <si>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</si>
  <si>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</si>
  <si>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</si>
  <si>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</si>
  <si>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</si>
  <si>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</si>
  <si>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</si>
  <si>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</si>
  <si>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</si>
  <si>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</si>
  <si>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</si>
  <si>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</si>
  <si>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</si>
  <si>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</si>
  <si>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</si>
  <si>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</si>
  <si>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</si>
  <si>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</si>
  <si>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</si>
  <si>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</si>
  <si>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</si>
  <si>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</si>
  <si>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</si>
  <si>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</si>
  <si>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</si>
  <si>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</si>
  <si>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</si>
  <si>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</si>
  <si>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</si>
  <si>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</si>
  <si>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</si>
  <si>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</si>
  <si>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</si>
  <si>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</si>
  <si>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</si>
  <si>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</si>
  <si>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</si>
  <si>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</si>
  <si>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</si>
  <si>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</si>
  <si>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</si>
  <si>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</si>
  <si>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</si>
  <si>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</si>
  <si>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</si>
  <si>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</si>
  <si>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</si>
  <si>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</si>
  <si>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</si>
  <si>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</si>
  <si>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</si>
  <si>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</si>
  <si>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</si>
  <si>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</si>
  <si>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</si>
  <si>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</si>
  <si>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</si>
  <si>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</si>
  <si>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</si>
  <si>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</si>
  <si>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</si>
  <si>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</si>
  <si>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</si>
  <si>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</si>
  <si>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</si>
  <si>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</si>
  <si>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</si>
  <si>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</si>
  <si>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</si>
  <si>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</si>
  <si>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</si>
  <si>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</si>
  <si>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</si>
  <si>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</si>
  <si>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</si>
  <si>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</si>
  <si>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</si>
  <si>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</si>
  <si>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</si>
  <si>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</si>
  <si>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</si>
  <si>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</si>
  <si>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</si>
  <si>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</si>
  <si>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</si>
  <si>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</si>
  <si>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</si>
  <si>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</si>
  <si>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</si>
  <si>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</si>
  <si>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</si>
  <si>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</si>
  <si>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</si>
  <si>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</si>
  <si>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</si>
  <si>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</si>
  <si>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</si>
  <si>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</si>
  <si>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</si>
  <si>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</si>
  <si>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</si>
  <si>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</si>
  <si>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</si>
  <si>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</si>
  <si>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</si>
  <si>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</si>
  <si>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</si>
  <si>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</si>
  <si>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</si>
  <si>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</si>
  <si>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</si>
  <si>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</si>
  <si>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</si>
  <si>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</si>
  <si>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</si>
  <si>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</si>
  <si>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</si>
  <si>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</si>
  <si>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</si>
  <si>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</si>
  <si>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</si>
  <si>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</si>
  <si>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</si>
  <si>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</si>
  <si>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</si>
  <si>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</si>
  <si>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</si>
  <si>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</si>
  <si>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</si>
  <si>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</si>
  <si>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</si>
  <si>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</si>
  <si>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</si>
  <si>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</si>
  <si>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</si>
  <si>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</si>
  <si>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</si>
  <si>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</si>
  <si>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</si>
  <si>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</si>
  <si>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</si>
  <si>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</si>
  <si>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</si>
  <si>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</si>
  <si>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</si>
  <si>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</si>
  <si>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</si>
  <si>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</si>
  <si>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</si>
  <si>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</si>
  <si>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</si>
  <si>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</si>
  <si>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</si>
  <si>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</si>
  <si>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</si>
  <si>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</si>
  <si>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</si>
  <si>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</si>
  <si>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</si>
  <si>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</si>
  <si>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</si>
  <si>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</si>
  <si>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</si>
  <si>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</si>
  <si>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</si>
  <si>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</si>
  <si>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</si>
  <si>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</si>
  <si>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</si>
  <si>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</si>
  <si>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</si>
  <si>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</si>
  <si>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</si>
  <si>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</si>
  <si>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</si>
  <si>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</si>
  <si>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</si>
  <si>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</si>
  <si>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</si>
  <si>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</si>
  <si>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</si>
  <si>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</si>
  <si>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</si>
  <si>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</si>
  <si>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</si>
  <si>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</si>
  <si>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</si>
  <si>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</si>
  <si>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</si>
  <si>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</si>
  <si>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</si>
  <si>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</si>
  <si>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</si>
  <si>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</si>
  <si>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</si>
  <si>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</si>
  <si>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</si>
  <si>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</si>
  <si>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</si>
  <si>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</si>
  <si>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</si>
  <si>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</si>
  <si>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</si>
  <si>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</si>
  <si>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</si>
  <si>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</si>
  <si>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</si>
  <si>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</si>
  <si>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</si>
  <si>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</si>
  <si>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</si>
  <si>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</si>
  <si>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</si>
  <si>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</si>
  <si>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</si>
  <si>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</si>
  <si>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</si>
  <si>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</si>
  <si>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</si>
  <si>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</si>
  <si>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</si>
  <si>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</si>
  <si>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</si>
  <si>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</si>
  <si>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</si>
  <si>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</si>
  <si>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</si>
  <si>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</si>
  <si>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</si>
  <si>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</si>
  <si>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</si>
  <si>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</si>
  <si>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</si>
  <si>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</si>
  <si>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</si>
  <si>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</si>
  <si>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</si>
  <si>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</si>
  <si>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</si>
  <si>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</si>
  <si>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</si>
  <si>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</si>
  <si>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</si>
  <si>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</si>
  <si>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</si>
  <si>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</si>
  <si>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</si>
  <si>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</si>
  <si>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</si>
  <si>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</si>
  <si>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</si>
  <si>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</si>
  <si>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</si>
  <si>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</si>
  <si>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</si>
  <si>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</si>
  <si>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</si>
  <si>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</si>
  <si>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</si>
  <si>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</si>
  <si>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</si>
  <si>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</si>
  <si>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</si>
  <si>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</si>
  <si>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</si>
  <si>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</si>
  <si>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</si>
  <si>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</si>
  <si>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</si>
  <si>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</si>
  <si>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</si>
  <si>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</si>
  <si>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</si>
  <si>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</si>
  <si>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</si>
  <si>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</si>
  <si>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</si>
  <si>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</si>
  <si>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</si>
  <si>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</si>
  <si>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</si>
  <si>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</si>
  <si>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</si>
  <si>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</si>
  <si>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</si>
  <si>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</si>
  <si>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</si>
  <si>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</si>
  <si>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</si>
  <si>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</si>
  <si>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</si>
  <si>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</si>
  <si>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</si>
  <si>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</si>
  <si>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</si>
  <si>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</si>
  <si>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</si>
  <si>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</si>
  <si>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</si>
  <si>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</si>
  <si>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</si>
  <si>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</si>
  <si>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</si>
  <si>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</si>
  <si>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</si>
  <si>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</si>
  <si>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</si>
  <si>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</si>
  <si>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</si>
  <si>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</si>
  <si>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</si>
  <si>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</si>
  <si>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</si>
  <si>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</si>
  <si>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</si>
  <si>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</si>
  <si>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</si>
  <si>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</si>
  <si>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</si>
  <si>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</si>
  <si>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</si>
  <si>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</si>
  <si>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</si>
  <si>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</si>
  <si>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</si>
  <si>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</si>
  <si>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</si>
  <si>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</si>
  <si>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</si>
  <si>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</si>
  <si>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</si>
  <si>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</si>
  <si>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</si>
  <si>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</si>
  <si>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</si>
  <si>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</si>
  <si>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</si>
  <si>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</si>
  <si>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</si>
  <si>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</si>
  <si>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</si>
  <si>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</si>
  <si>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</si>
  <si>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</si>
  <si>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</si>
  <si>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</si>
  <si>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</si>
  <si>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</si>
  <si>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</si>
  <si>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</si>
  <si>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</si>
  <si>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</si>
  <si>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</si>
  <si>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</si>
  <si>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</si>
  <si>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</si>
  <si>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</si>
  <si>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</si>
  <si>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</si>
  <si>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</si>
  <si>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</si>
  <si>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</si>
  <si>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</si>
  <si>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</si>
  <si>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</si>
  <si>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</si>
  <si>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</si>
  <si>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</si>
  <si>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</si>
  <si>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</si>
  <si>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</si>
  <si>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</si>
  <si>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</si>
  <si>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</si>
  <si>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</si>
  <si>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</si>
  <si>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</si>
  <si>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</si>
  <si>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</si>
  <si>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</si>
  <si>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</si>
  <si>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</si>
  <si>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</si>
  <si>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</si>
  <si>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</si>
  <si>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</si>
  <si>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</si>
  <si>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</si>
  <si>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</si>
  <si>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</si>
  <si>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</si>
  <si>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</si>
  <si>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</si>
  <si>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</si>
  <si>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</si>
  <si>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</si>
  <si>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</si>
  <si>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</si>
  <si>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</si>
  <si>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</si>
  <si>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</si>
  <si>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</si>
  <si>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</si>
  <si>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</si>
  <si>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</si>
  <si>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</si>
  <si>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</si>
  <si>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</si>
  <si>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</si>
  <si>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</si>
  <si>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</si>
  <si>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</si>
  <si>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</si>
  <si>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</si>
  <si>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</si>
  <si>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</si>
  <si>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</si>
  <si>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</si>
  <si>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</si>
  <si>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</si>
  <si>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</si>
  <si>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</si>
  <si>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</si>
  <si>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</si>
  <si>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</si>
  <si>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</si>
  <si>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</si>
  <si>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</si>
  <si>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</si>
  <si>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</si>
  <si>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</si>
  <si>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</si>
  <si>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</si>
  <si>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</si>
  <si>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</si>
  <si>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</si>
  <si>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</si>
  <si>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</si>
  <si>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</si>
  <si>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</si>
  <si>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</si>
  <si>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</si>
  <si>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</si>
  <si>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</si>
  <si>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</si>
  <si>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</si>
  <si>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</si>
  <si>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</si>
  <si>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</si>
  <si>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</si>
  <si>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</si>
  <si>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</si>
  <si>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</si>
  <si>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</si>
  <si>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</si>
  <si>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</si>
  <si>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</si>
  <si>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</si>
  <si>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</si>
  <si>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</si>
  <si>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</si>
  <si>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</si>
  <si>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</si>
  <si>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</si>
  <si>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</si>
  <si>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</si>
  <si>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</si>
  <si>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</si>
  <si>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</si>
  <si>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</si>
  <si>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</si>
  <si>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</si>
  <si>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</si>
  <si>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</si>
  <si>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</si>
  <si>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</si>
  <si>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</si>
  <si>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</si>
  <si>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</si>
  <si>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</si>
  <si>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</si>
  <si>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</si>
  <si>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</si>
  <si>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</si>
  <si>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</si>
  <si>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</si>
  <si>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</si>
  <si>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</si>
  <si>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</si>
  <si>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</si>
  <si>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</si>
  <si>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</si>
  <si>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</si>
  <si>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</si>
  <si>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</si>
  <si>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</si>
  <si>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</si>
  <si>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</si>
  <si>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</si>
  <si>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</si>
  <si>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</si>
  <si>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</si>
  <si>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</si>
  <si>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</si>
  <si>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</si>
  <si>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</si>
  <si>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</si>
  <si>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</si>
  <si>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</si>
  <si>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</si>
  <si>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</si>
  <si>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</si>
  <si>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</si>
  <si>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</si>
  <si>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</si>
  <si>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</si>
  <si>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</si>
  <si>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</si>
  <si>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</si>
  <si>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</si>
  <si>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</si>
  <si>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</si>
  <si>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</si>
  <si>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</si>
  <si>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</si>
  <si>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</si>
  <si>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</si>
  <si>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</si>
  <si>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</si>
  <si>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</si>
  <si>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</si>
  <si>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</si>
  <si>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</si>
  <si>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</si>
  <si>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</si>
  <si>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</si>
  <si>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</si>
  <si>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</si>
  <si>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</si>
  <si>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</si>
  <si>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</si>
  <si>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</si>
  <si>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</si>
  <si>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</si>
  <si>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</si>
  <si>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</si>
  <si>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</si>
  <si>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</si>
  <si>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</si>
  <si>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</si>
  <si>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</si>
  <si>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</si>
  <si>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</si>
  <si>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</si>
  <si>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</si>
  <si>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</si>
  <si>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</si>
  <si>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</si>
  <si>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</si>
  <si>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</si>
  <si>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</si>
  <si>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</si>
  <si>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</si>
  <si>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</si>
  <si>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</si>
  <si>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</si>
  <si>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</si>
  <si>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</si>
  <si>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</si>
  <si>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</si>
  <si>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</si>
  <si>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</si>
  <si>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</si>
  <si>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</si>
  <si>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</si>
  <si>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</si>
  <si>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</si>
  <si>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</si>
  <si>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</si>
  <si>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</si>
  <si>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</si>
  <si>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</si>
  <si>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</si>
  <si>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</si>
  <si>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</si>
  <si>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</si>
  <si>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</si>
  <si>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</si>
  <si>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</si>
  <si>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</si>
  <si>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</si>
  <si>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</si>
  <si>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</si>
  <si>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</si>
  <si>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</si>
  <si>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</si>
  <si>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</si>
  <si>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</si>
  <si>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</si>
  <si>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</si>
  <si>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</si>
  <si>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</si>
  <si>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</si>
  <si>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</si>
  <si>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</si>
  <si>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</si>
  <si>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</si>
  <si>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</si>
  <si>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</si>
  <si>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</si>
  <si>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</si>
  <si>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</si>
  <si>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</si>
  <si>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</si>
  <si>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</si>
  <si>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</si>
  <si>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</si>
  <si>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</si>
  <si>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</si>
  <si>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</si>
  <si>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</si>
  <si>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</si>
  <si>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</si>
  <si>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</si>
  <si>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</si>
  <si>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</si>
  <si>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</si>
  <si>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</si>
  <si>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</si>
  <si>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</si>
  <si>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</si>
  <si>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</si>
  <si>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</si>
  <si>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</si>
  <si>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</si>
  <si>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</si>
  <si>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</si>
  <si>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</si>
  <si>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</si>
  <si>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</si>
  <si>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</si>
  <si>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</si>
  <si>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</si>
  <si>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</si>
  <si>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</si>
  <si>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</si>
  <si>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</si>
  <si>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</si>
  <si>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</si>
  <si>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</si>
  <si>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</si>
  <si>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</si>
  <si>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</si>
  <si>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</si>
  <si>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</si>
  <si>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</si>
  <si>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</si>
  <si>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</si>
  <si>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</si>
  <si>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</si>
  <si>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</si>
  <si>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</si>
  <si>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</si>
  <si>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</si>
  <si>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</si>
  <si>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</si>
  <si>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</si>
  <si>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</si>
  <si>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</si>
  <si>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</si>
  <si>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</si>
  <si>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</si>
  <si>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</si>
  <si>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</si>
  <si>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</si>
  <si>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</si>
  <si>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</si>
  <si>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</si>
  <si>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</si>
  <si>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</si>
  <si>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</si>
  <si>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</si>
  <si>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</si>
  <si>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</si>
  <si>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</si>
  <si>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</si>
  <si>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</si>
  <si>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</si>
  <si>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</si>
  <si>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</si>
  <si>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</si>
  <si>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</si>
  <si>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</si>
  <si>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</si>
  <si>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</si>
  <si>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</si>
  <si>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</si>
  <si>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</si>
  <si>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</si>
  <si>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</si>
  <si>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</si>
  <si>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</si>
  <si>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</si>
  <si>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</si>
  <si>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</si>
  <si>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</si>
  <si>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</si>
  <si>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</si>
  <si>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</si>
  <si>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</si>
  <si>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</si>
  <si>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</si>
  <si>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</si>
  <si>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</si>
  <si>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</si>
  <si>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</si>
  <si>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</si>
  <si>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</si>
  <si>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</si>
  <si>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</si>
  <si>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</si>
  <si>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</si>
  <si>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</si>
  <si>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</si>
  <si>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</si>
  <si>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</si>
  <si>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</si>
  <si>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</si>
  <si>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</si>
  <si>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</si>
  <si>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</si>
  <si>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</si>
  <si>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</si>
  <si>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</si>
  <si>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</si>
  <si>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</si>
  <si>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</si>
  <si>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</si>
  <si>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</si>
  <si>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</si>
  <si>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</si>
  <si>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</si>
  <si>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</si>
  <si>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</si>
  <si>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</si>
  <si>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</si>
  <si>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</si>
  <si>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</si>
  <si>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</si>
  <si>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</si>
  <si>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</si>
  <si>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</si>
  <si>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</si>
  <si>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</si>
  <si>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</si>
  <si>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</si>
  <si>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</si>
  <si>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</si>
  <si>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</si>
  <si>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</si>
  <si>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</si>
  <si>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</si>
  <si>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</si>
  <si>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</si>
  <si>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</si>
  <si>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</si>
  <si>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</si>
  <si>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</si>
  <si>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</si>
  <si>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</si>
  <si>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</si>
  <si>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</si>
  <si>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</si>
  <si>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</si>
  <si>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</si>
  <si>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</si>
  <si>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</si>
  <si>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</si>
  <si>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</si>
  <si>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</si>
  <si>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</si>
  <si>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</si>
  <si>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</si>
  <si>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</si>
  <si>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</si>
  <si>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</si>
  <si>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</si>
  <si>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</si>
  <si>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</si>
  <si>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</si>
  <si>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</si>
  <si>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</si>
  <si>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</si>
  <si>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</si>
  <si>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</si>
  <si>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</si>
  <si>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</si>
  <si>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</si>
  <si>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</si>
  <si>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</si>
  <si>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</si>
  <si>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</si>
  <si>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</si>
  <si>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</si>
  <si>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</si>
  <si>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</si>
  <si>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</si>
  <si>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</si>
  <si>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</si>
  <si>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</si>
  <si>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</si>
  <si>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</si>
  <si>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</si>
  <si>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</si>
  <si>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</si>
  <si>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</si>
  <si>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</si>
  <si>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</si>
  <si>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</si>
  <si>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</si>
  <si>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</si>
  <si>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</si>
  <si>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</si>
  <si>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</si>
  <si>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</si>
  <si>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</si>
  <si>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</si>
  <si>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</si>
  <si>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</si>
  <si>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</si>
  <si>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</si>
  <si>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</si>
  <si>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</si>
  <si>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</si>
  <si>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</si>
  <si>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</si>
  <si>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</si>
  <si>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</si>
  <si>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</si>
  <si>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</si>
  <si>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</si>
  <si>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</si>
  <si>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</si>
  <si>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</si>
  <si>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</si>
  <si>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</si>
  <si>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</si>
  <si>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</si>
  <si>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</si>
  <si>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</si>
  <si>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</si>
  <si>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</si>
  <si>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</si>
  <si>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</si>
  <si>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</si>
  <si>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</si>
  <si>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</si>
  <si>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</si>
  <si>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</si>
  <si>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</si>
  <si>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</si>
  <si>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</si>
  <si>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</si>
  <si>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</si>
  <si>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</si>
  <si>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</si>
  <si>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</si>
  <si>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</si>
  <si>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</si>
  <si>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</si>
  <si>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</si>
  <si>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</si>
  <si>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</si>
  <si>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</si>
  <si>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</si>
  <si>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</si>
  <si>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</si>
  <si>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</si>
  <si>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</si>
  <si>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</si>
  <si>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</si>
  <si>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</si>
  <si>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</si>
  <si>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</si>
  <si>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</si>
  <si>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</si>
  <si>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</si>
  <si>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</si>
  <si>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</si>
  <si>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</si>
  <si>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</si>
  <si>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</si>
  <si>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</si>
  <si>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</si>
  <si>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</si>
  <si>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</si>
  <si>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</si>
  <si>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</si>
  <si>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</si>
  <si>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</si>
  <si>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</si>
  <si>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</si>
  <si>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</si>
  <si>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</si>
  <si>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</si>
  <si>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</si>
  <si>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</si>
  <si>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</si>
  <si>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</si>
  <si>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</si>
  <si>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</si>
  <si>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</si>
  <si>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</si>
  <si>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</si>
  <si>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</si>
  <si>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</si>
  <si>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</si>
  <si>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</si>
  <si>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</si>
  <si>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</si>
  <si>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</si>
  <si>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</si>
  <si>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</si>
  <si>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</si>
  <si>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</si>
  <si>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</si>
  <si>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</si>
  <si>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</si>
  <si>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</si>
  <si>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</si>
  <si>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</si>
  <si>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</si>
  <si>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</si>
  <si>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</si>
  <si>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</si>
  <si>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</si>
  <si>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</si>
  <si>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</si>
  <si>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</si>
  <si>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</si>
  <si>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</si>
  <si>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</si>
  <si>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</si>
  <si>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</si>
  <si>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</si>
  <si>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</si>
  <si>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</si>
  <si>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</si>
  <si>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</si>
  <si>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</si>
  <si>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</si>
  <si>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</si>
  <si>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</si>
  <si>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</si>
  <si>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</si>
  <si>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</si>
  <si>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</si>
  <si>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</si>
  <si>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</si>
  <si>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</si>
  <si>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</si>
  <si>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</si>
  <si>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</si>
  <si>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</si>
  <si>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</si>
  <si>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</si>
  <si>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</si>
  <si>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</si>
  <si>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</si>
  <si>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</si>
  <si>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</si>
  <si>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</si>
  <si>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</si>
  <si>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</si>
  <si>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</si>
  <si>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</si>
  <si>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</si>
  <si>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</si>
  <si>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</si>
  <si>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</si>
  <si>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</si>
  <si>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</si>
  <si>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</si>
  <si>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</si>
  <si>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</si>
  <si>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</si>
  <si>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</si>
  <si>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</si>
  <si>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</si>
  <si>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</si>
  <si>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</si>
  <si>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</si>
  <si>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</si>
  <si>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</si>
  <si>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</si>
  <si>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</si>
  <si>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</si>
  <si>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</si>
  <si>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</si>
  <si>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</si>
  <si>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</si>
  <si>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</si>
  <si>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</si>
  <si>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</si>
  <si>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</si>
  <si>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</si>
  <si>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</si>
  <si>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</si>
  <si>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</si>
  <si>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</si>
  <si>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</si>
  <si>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</si>
  <si>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</si>
  <si>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</si>
  <si>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</si>
  <si>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</si>
  <si>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</si>
  <si>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</si>
  <si>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</si>
  <si>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</si>
  <si>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</si>
  <si>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</si>
  <si>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</si>
  <si>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</si>
  <si>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</si>
  <si>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</si>
  <si>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</si>
  <si>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</si>
  <si>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</si>
  <si>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</si>
  <si>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</si>
  <si>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</si>
  <si>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</si>
  <si>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</si>
  <si>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</si>
  <si>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</si>
  <si>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</si>
  <si>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</si>
  <si>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</si>
  <si>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</si>
  <si>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</si>
  <si>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</si>
  <si>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</si>
  <si>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</si>
  <si>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</si>
  <si>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</si>
  <si>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</si>
  <si>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</si>
  <si>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</si>
  <si>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</si>
  <si>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</si>
  <si>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</si>
  <si>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</si>
  <si>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</si>
  <si>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</si>
  <si>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</si>
  <si>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</si>
  <si>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</si>
  <si>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</si>
  <si>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</si>
  <si>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</si>
  <si>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</si>
  <si>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</si>
  <si>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</si>
  <si>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</si>
  <si>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</si>
  <si>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</si>
  <si>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</si>
  <si>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</si>
  <si>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</si>
  <si>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</si>
  <si>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</si>
  <si>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</si>
  <si>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</si>
  <si>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</si>
  <si>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</si>
  <si>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</si>
  <si>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</si>
  <si>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</si>
  <si>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</si>
  <si>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</si>
  <si>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</si>
  <si>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</si>
  <si>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</si>
  <si>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</si>
  <si>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</si>
  <si>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</si>
  <si>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</si>
  <si>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</si>
  <si>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</si>
  <si>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</si>
  <si>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</si>
  <si>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</si>
  <si>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</si>
  <si>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</si>
  <si>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</si>
  <si>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</si>
  <si>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</si>
  <si>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</si>
  <si>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</si>
  <si>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</si>
  <si>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</si>
  <si>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</si>
  <si>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</si>
  <si>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</si>
  <si>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</si>
  <si>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</si>
  <si>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</si>
  <si>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</si>
  <si>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</si>
  <si>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</si>
  <si>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</si>
  <si>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</si>
  <si>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</si>
  <si>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</si>
  <si>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</si>
  <si>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</si>
  <si>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</si>
  <si>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</si>
  <si>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</si>
  <si>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</si>
  <si>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</si>
  <si>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</si>
  <si>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</si>
  <si>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</si>
  <si>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</si>
  <si>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</si>
  <si>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</si>
  <si>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</si>
  <si>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</si>
  <si>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</si>
  <si>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</si>
  <si>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</si>
  <si>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</si>
  <si>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</si>
  <si>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</si>
  <si>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</si>
  <si>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</si>
  <si>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</si>
  <si>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</si>
  <si>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</si>
  <si>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</si>
  <si>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</si>
  <si>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</si>
  <si>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</si>
  <si>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</si>
  <si>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</si>
  <si>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</si>
  <si>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</si>
  <si>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</si>
  <si>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</si>
  <si>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</si>
  <si>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</si>
  <si>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</si>
  <si>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</si>
  <si>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</si>
  <si>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</si>
  <si>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</si>
  <si>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</si>
  <si>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</si>
  <si>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</si>
  <si>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</si>
  <si>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</si>
  <si>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</si>
  <si>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</si>
  <si>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</si>
  <si>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</si>
  <si>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</si>
  <si>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</si>
  <si>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</si>
  <si>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</si>
  <si>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</si>
  <si>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</si>
  <si>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</si>
  <si>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</si>
  <si>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</si>
  <si>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</si>
  <si>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</si>
  <si>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</si>
  <si>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</si>
  <si>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</si>
  <si>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</si>
  <si>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</si>
  <si>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</si>
  <si>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</si>
  <si>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</si>
  <si>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</si>
  <si>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</si>
  <si>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</si>
  <si>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</si>
  <si>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</si>
  <si>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</si>
  <si>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</si>
  <si>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</si>
  <si>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</si>
  <si>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</si>
  <si>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</si>
  <si>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</si>
  <si>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</si>
  <si>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</si>
  <si>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</si>
  <si>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</si>
  <si>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</si>
  <si>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</si>
  <si>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</si>
  <si>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</si>
  <si>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</si>
  <si>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</si>
  <si>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</si>
  <si>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</si>
  <si>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</si>
  <si>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</si>
  <si>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</si>
  <si>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</si>
  <si>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</si>
  <si>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</si>
  <si>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</si>
  <si>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</si>
  <si>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</si>
  <si>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</si>
  <si>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</si>
  <si>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</si>
  <si>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</si>
  <si>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</si>
  <si>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</si>
  <si>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</si>
  <si>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</si>
  <si>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</si>
  <si>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</si>
  <si>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</si>
  <si>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</si>
  <si>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</si>
  <si>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</si>
  <si>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</si>
  <si>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</si>
  <si>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</si>
  <si>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</si>
  <si>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</si>
  <si>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</si>
  <si>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</si>
  <si>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</si>
  <si>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</si>
  <si>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</si>
  <si>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</si>
  <si>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</si>
  <si>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</si>
  <si>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</si>
  <si>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</si>
  <si>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</si>
  <si>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</si>
  <si>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</si>
  <si>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</si>
  <si>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</si>
  <si>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</si>
  <si>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</si>
  <si>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</si>
  <si>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</si>
  <si>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</si>
  <si>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</si>
  <si>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</si>
  <si>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</si>
  <si>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</si>
  <si>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</si>
  <si>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</si>
  <si>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</si>
  <si>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</si>
  <si>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</si>
  <si>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</si>
  <si>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</si>
  <si>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</si>
  <si>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</si>
  <si>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</si>
  <si>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</si>
  <si>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</si>
  <si>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</si>
  <si>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</si>
  <si>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</si>
  <si>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</si>
  <si>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</si>
  <si>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</si>
  <si>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</si>
  <si>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</si>
  <si>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</si>
  <si>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</si>
  <si>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</si>
  <si>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</si>
  <si>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</si>
  <si>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</si>
  <si>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</si>
  <si>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</si>
  <si>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</si>
  <si>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</si>
  <si>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</si>
  <si>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</si>
  <si>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</si>
  <si>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</si>
  <si>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</si>
  <si>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</si>
  <si>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</si>
  <si>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</si>
  <si>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</si>
  <si>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</si>
  <si>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</si>
  <si>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</si>
  <si>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</si>
  <si>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</si>
  <si>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</si>
  <si>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</si>
  <si>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</si>
  <si>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</si>
  <si>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</si>
  <si>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</si>
  <si>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</si>
  <si>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</si>
  <si>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</si>
  <si>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</si>
  <si>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</si>
  <si>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</si>
  <si>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</si>
  <si>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</si>
  <si>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</si>
  <si>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</si>
  <si>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</si>
  <si>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</si>
  <si>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</si>
  <si>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</si>
  <si>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</si>
  <si>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</si>
  <si>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</si>
  <si>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</si>
  <si>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</si>
  <si>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</si>
  <si>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</si>
  <si>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</si>
  <si>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</si>
  <si>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</si>
  <si>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</si>
  <si>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</si>
  <si>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</si>
  <si>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</si>
  <si>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</si>
  <si>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</si>
  <si>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</si>
  <si>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</si>
  <si>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</si>
  <si>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</si>
  <si>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</si>
  <si>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</si>
  <si>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</si>
  <si>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</si>
  <si>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</si>
  <si>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</si>
  <si>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</si>
  <si>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</si>
  <si>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</si>
  <si>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</si>
  <si>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</si>
  <si>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</si>
  <si>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</si>
  <si>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</si>
  <si>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</si>
  <si>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</si>
  <si>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</si>
  <si>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</si>
  <si>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</si>
  <si>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</si>
  <si>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</si>
  <si>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</si>
  <si>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</si>
  <si>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</si>
  <si>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</si>
  <si>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</si>
  <si>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</si>
  <si>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</si>
  <si>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</si>
  <si>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</si>
  <si>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</si>
  <si>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</si>
  <si>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</si>
  <si>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</si>
  <si>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</si>
  <si>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</si>
  <si>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</si>
  <si>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</si>
  <si>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</si>
  <si>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</si>
  <si>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</si>
  <si>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</si>
  <si>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</si>
  <si>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</si>
  <si>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</si>
  <si>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</si>
  <si>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</si>
  <si>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</si>
  <si>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</si>
  <si>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</si>
  <si>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</si>
  <si>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</si>
  <si>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</si>
  <si>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</si>
  <si>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</si>
  <si>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</si>
  <si>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</si>
  <si>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</si>
  <si>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</si>
  <si>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</si>
  <si>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</si>
  <si>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</si>
  <si>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</si>
  <si>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</si>
  <si>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</si>
  <si>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</si>
  <si>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</si>
  <si>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</si>
  <si>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</si>
  <si>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</si>
  <si>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</si>
  <si>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</si>
  <si>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</si>
  <si>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</si>
  <si>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</si>
  <si>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</si>
  <si>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</si>
  <si>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</si>
  <si>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</si>
  <si>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</si>
  <si>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</si>
  <si>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</si>
  <si>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</si>
  <si>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</si>
  <si>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</si>
  <si>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</si>
  <si>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</si>
  <si>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</si>
  <si>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</si>
  <si>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</si>
  <si>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</si>
  <si>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</si>
  <si>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</si>
  <si>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</si>
  <si>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</si>
  <si>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</si>
  <si>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</si>
  <si>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</si>
  <si>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</si>
  <si>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</si>
  <si>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</si>
  <si>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</si>
  <si>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</si>
  <si>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</si>
  <si>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</si>
  <si>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</si>
  <si>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</si>
  <si>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</si>
  <si>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</si>
  <si>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</si>
  <si>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</si>
  <si>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</si>
  <si>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</si>
  <si>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</si>
  <si>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</si>
  <si>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</si>
  <si>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</si>
  <si>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</si>
  <si>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</si>
  <si>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</si>
  <si>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</si>
  <si>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</si>
  <si>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</si>
  <si>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</si>
  <si>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</si>
  <si>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</si>
  <si>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</si>
  <si>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</si>
  <si>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</si>
  <si>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</si>
  <si>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</si>
  <si>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</si>
  <si>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</si>
  <si>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</si>
  <si>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</si>
  <si>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</si>
  <si>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</si>
  <si>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</si>
  <si>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</si>
  <si>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</si>
  <si>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</si>
  <si>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</si>
  <si>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</si>
  <si>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</si>
  <si>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</si>
  <si>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</si>
  <si>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</si>
  <si>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</si>
  <si>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</si>
  <si>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</si>
  <si>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</si>
  <si>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</si>
  <si>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</si>
  <si>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</si>
  <si>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</si>
  <si>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</si>
  <si>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</si>
  <si>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</si>
  <si>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</si>
  <si>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</si>
  <si>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</si>
  <si>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</si>
  <si>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</si>
  <si>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</si>
  <si>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</si>
  <si>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</si>
  <si>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</si>
  <si>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</si>
  <si>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</si>
  <si>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</si>
  <si>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</si>
  <si>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</si>
  <si>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</si>
  <si>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</si>
  <si>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</si>
  <si>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</si>
  <si>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</si>
  <si>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</si>
  <si>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</si>
  <si>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</si>
  <si>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</si>
  <si>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</si>
  <si>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</si>
  <si>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</si>
  <si>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</si>
  <si>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</si>
  <si>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</si>
  <si>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</si>
  <si>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</si>
  <si>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</si>
  <si>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</si>
  <si>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</si>
  <si>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</si>
  <si>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</si>
  <si>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</si>
  <si>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</si>
  <si>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</si>
  <si>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</si>
  <si>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</si>
  <si>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</si>
  <si>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</si>
  <si>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</si>
  <si>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</si>
  <si>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</si>
  <si>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</si>
  <si>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</si>
  <si>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</si>
  <si>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</si>
  <si>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</si>
  <si>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</si>
  <si>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</si>
  <si>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</si>
  <si>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</si>
  <si>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</si>
  <si>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</si>
  <si>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</si>
  <si>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</si>
  <si>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</si>
  <si>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</si>
  <si>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</si>
  <si>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</si>
  <si>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</si>
  <si>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</si>
  <si>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</si>
  <si>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</si>
  <si>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</si>
  <si>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</si>
  <si>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</si>
  <si>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</si>
  <si>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</si>
  <si>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</si>
  <si>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</si>
  <si>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</si>
  <si>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</si>
  <si>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</si>
  <si>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</si>
  <si>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</si>
  <si>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</si>
  <si>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</si>
  <si>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</si>
  <si>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</si>
  <si>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</si>
  <si>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</si>
  <si>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</si>
  <si>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</si>
  <si>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</si>
  <si>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</si>
  <si>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</si>
  <si>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</si>
  <si>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</si>
  <si>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</si>
  <si>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</si>
  <si>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</si>
  <si>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</si>
  <si>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</si>
  <si>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</si>
  <si>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</si>
  <si>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</si>
  <si>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</si>
  <si>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</si>
  <si>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</si>
  <si>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</si>
  <si>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</si>
  <si>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</si>
  <si>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</si>
  <si>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</si>
  <si>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</si>
  <si>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</si>
  <si>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</si>
  <si>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</si>
  <si>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</si>
  <si>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</si>
  <si>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</si>
  <si>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</si>
  <si>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</si>
  <si>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</si>
  <si>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</si>
  <si>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</si>
  <si>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</si>
  <si>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</si>
  <si>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</si>
  <si>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</si>
  <si>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</si>
  <si>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</si>
  <si>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</si>
  <si>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</si>
  <si>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</si>
  <si>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</si>
  <si>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</si>
  <si>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</si>
  <si>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</si>
  <si>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</si>
  <si>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</si>
  <si>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</si>
  <si>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</si>
  <si>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</si>
  <si>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</si>
  <si>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</si>
  <si>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</si>
  <si>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</si>
  <si>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</si>
  <si>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</si>
  <si>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</si>
  <si>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</si>
  <si>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</si>
  <si>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</si>
  <si>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</si>
  <si>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</si>
  <si>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</si>
  <si>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</si>
  <si>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</si>
  <si>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</si>
  <si>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</si>
  <si>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</si>
  <si>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</si>
  <si>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</si>
  <si>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</si>
  <si>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</si>
  <si>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</si>
  <si>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</si>
  <si>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</si>
  <si>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</si>
  <si>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</si>
  <si>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</si>
  <si>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</si>
  <si>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</si>
  <si>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</si>
  <si>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</si>
  <si>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</si>
  <si>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</si>
  <si>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</si>
  <si>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</si>
  <si>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</si>
  <si>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</si>
  <si>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</si>
  <si>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</si>
  <si>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</si>
  <si>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</si>
  <si>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</si>
  <si>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</si>
  <si>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</si>
  <si>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</si>
  <si>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</si>
  <si>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</si>
  <si>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</si>
  <si>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</si>
  <si>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</si>
  <si>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</si>
  <si>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</si>
  <si>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</si>
  <si>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</si>
  <si>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</si>
  <si>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</si>
  <si>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</si>
  <si>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</si>
  <si>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</si>
  <si>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</si>
  <si>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</si>
  <si>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</si>
  <si>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</si>
  <si>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</si>
  <si>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</si>
  <si>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</si>
  <si>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</si>
  <si>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</si>
  <si>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</si>
  <si>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</si>
  <si>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</si>
  <si>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</si>
  <si>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</si>
  <si>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</si>
  <si>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</si>
  <si>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</si>
  <si>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</si>
  <si>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</si>
  <si>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</si>
  <si>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</si>
  <si>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</si>
  <si>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</si>
  <si>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</si>
  <si>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</si>
  <si>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</si>
  <si>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</si>
  <si>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</si>
  <si>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</si>
  <si>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</si>
  <si>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</si>
  <si>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</si>
  <si>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</si>
  <si>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</si>
  <si>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</si>
  <si>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</si>
  <si>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</si>
  <si>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</si>
  <si>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</si>
  <si>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</si>
  <si>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</si>
  <si>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</si>
  <si>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</si>
  <si>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</si>
  <si>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</si>
  <si>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</si>
  <si>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</si>
  <si>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</si>
  <si>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</si>
  <si>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</si>
  <si>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</si>
  <si>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</si>
  <si>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</si>
  <si>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</si>
  <si>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</si>
  <si>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</si>
  <si>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</si>
  <si>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</si>
  <si>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</si>
  <si>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</si>
  <si>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</si>
  <si>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</si>
  <si>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</si>
  <si>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</si>
  <si>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</si>
  <si>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</si>
  <si>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</si>
  <si>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</si>
  <si>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</si>
  <si>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</si>
  <si>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</si>
  <si>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</si>
  <si>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</si>
  <si>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</si>
  <si>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</si>
  <si>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</si>
  <si>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</si>
  <si>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</si>
  <si>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</si>
  <si>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</si>
  <si>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</si>
  <si>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</si>
  <si>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</si>
  <si>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</si>
  <si>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</si>
  <si>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</si>
  <si>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</si>
  <si>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</si>
  <si>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</si>
  <si>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</si>
  <si>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</si>
  <si>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</si>
  <si>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</si>
  <si>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</si>
  <si>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</si>
  <si>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</si>
  <si>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</si>
  <si>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</si>
  <si>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</si>
  <si>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</si>
  <si>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</si>
  <si>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</si>
  <si>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</si>
  <si>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</si>
  <si>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</si>
  <si>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</si>
  <si>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</si>
  <si>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</si>
  <si>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</si>
  <si>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</si>
  <si>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</si>
  <si>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</si>
  <si>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</si>
  <si>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</si>
  <si>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</si>
  <si>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</si>
  <si>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</si>
  <si>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</si>
  <si>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</si>
  <si>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</si>
  <si>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</si>
  <si>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</si>
  <si>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</si>
  <si>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</si>
  <si>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</si>
  <si>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</si>
  <si>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</si>
  <si>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</si>
  <si>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</si>
  <si>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</si>
  <si>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</si>
  <si>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</si>
  <si>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</si>
  <si>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</si>
  <si>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</si>
  <si>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</si>
  <si>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</si>
  <si>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</si>
  <si>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</si>
  <si>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</si>
  <si>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</si>
  <si>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</si>
  <si>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</si>
  <si>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</si>
  <si>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</si>
  <si>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</si>
  <si>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</si>
  <si>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</si>
  <si>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</si>
  <si>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</si>
  <si>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</si>
  <si>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</si>
  <si>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</si>
  <si>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</si>
  <si>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</si>
  <si>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</si>
  <si>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</si>
  <si>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</si>
  <si>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</si>
  <si>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</si>
  <si>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</si>
  <si>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</si>
  <si>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</si>
  <si>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</si>
  <si>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</si>
  <si>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</si>
  <si>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</si>
  <si>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</si>
  <si>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</si>
  <si>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</si>
  <si>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</si>
  <si>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</si>
  <si>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</si>
  <si>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</si>
  <si>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</si>
  <si>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</si>
  <si>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</si>
  <si>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</si>
  <si>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</si>
  <si>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</si>
  <si>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</si>
  <si>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</si>
  <si>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</si>
  <si>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</si>
  <si>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</si>
  <si>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</si>
  <si>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</si>
  <si>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</si>
  <si>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</si>
  <si>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</si>
  <si>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</si>
  <si>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</si>
  <si>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</si>
  <si>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</si>
  <si>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</si>
  <si>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</si>
  <si>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</si>
  <si>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</si>
  <si>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</si>
  <si>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</si>
  <si>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</si>
  <si>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</si>
  <si>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</si>
  <si>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</si>
  <si>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</si>
  <si>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</si>
  <si>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</si>
  <si>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</si>
  <si>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</si>
  <si>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</si>
  <si>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</si>
  <si>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</si>
  <si>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</si>
  <si>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</si>
  <si>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</si>
  <si>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</si>
  <si>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</si>
  <si>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</si>
  <si>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</si>
  <si>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</si>
  <si>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</si>
  <si>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</si>
  <si>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</si>
  <si>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</si>
  <si>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</si>
  <si>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</si>
  <si>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</si>
  <si>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</si>
  <si>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</si>
  <si>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</si>
  <si>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</si>
  <si>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</si>
  <si>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</si>
  <si>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</si>
  <si>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</si>
  <si>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</si>
  <si>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</si>
  <si>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</si>
  <si>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</si>
  <si>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</si>
  <si>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</si>
  <si>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</si>
  <si>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</si>
  <si>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</si>
  <si>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</si>
  <si>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</si>
  <si>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</si>
  <si>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</si>
  <si>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</si>
  <si>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</si>
  <si>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</si>
  <si>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</si>
  <si>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</si>
  <si>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</si>
  <si>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</si>
  <si>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</si>
  <si>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</si>
  <si>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</si>
  <si>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</si>
  <si>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</si>
  <si>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</si>
  <si>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</si>
  <si>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</si>
  <si>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</si>
  <si>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</si>
  <si>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</si>
  <si>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</si>
  <si>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</si>
  <si>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</si>
  <si>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</si>
  <si>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</si>
  <si>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</si>
  <si>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</si>
  <si>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</si>
  <si>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</si>
  <si>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</si>
  <si>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</si>
  <si>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</si>
  <si>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</si>
  <si>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</si>
  <si>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</si>
  <si>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</si>
  <si>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</si>
  <si>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</si>
  <si>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</si>
  <si>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</si>
  <si>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</si>
  <si>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</si>
  <si>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</si>
  <si>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</si>
  <si>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</si>
  <si>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</si>
  <si>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</si>
  <si>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</si>
  <si>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</si>
  <si>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</si>
  <si>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</si>
  <si>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</si>
  <si>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</si>
  <si>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</si>
  <si>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</si>
  <si>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</si>
  <si>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</si>
  <si>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</si>
  <si>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</si>
  <si>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</si>
  <si>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</si>
  <si>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</si>
  <si>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</si>
  <si>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</si>
  <si>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</si>
  <si>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</si>
  <si>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</si>
  <si>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</si>
  <si>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</si>
  <si>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</si>
  <si>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</si>
  <si>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</si>
  <si>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</si>
  <si>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</si>
  <si>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</si>
  <si>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</si>
  <si>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</si>
  <si>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</si>
  <si>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</si>
  <si>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</si>
  <si>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</si>
  <si>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</si>
  <si>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</si>
  <si>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</si>
  <si>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</si>
  <si>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</si>
  <si>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</si>
  <si>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</si>
  <si>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</si>
  <si>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</si>
  <si>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</si>
  <si>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</si>
  <si>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</si>
  <si>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</si>
  <si>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</si>
  <si>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</si>
  <si>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</si>
  <si>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</si>
  <si>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</si>
  <si>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</si>
  <si>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</si>
  <si>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</si>
  <si>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</si>
  <si>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</si>
  <si>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</si>
  <si>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</si>
  <si>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</si>
  <si>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</si>
  <si>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</si>
  <si>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</si>
  <si>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</si>
  <si>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</si>
  <si>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</si>
  <si>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</si>
  <si>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</si>
  <si>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</si>
  <si>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</si>
  <si>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</si>
  <si>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</si>
  <si>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</si>
  <si>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</si>
  <si>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</si>
  <si>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</si>
  <si>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</si>
  <si>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</si>
  <si>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</si>
  <si>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</si>
  <si>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</si>
  <si>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</si>
  <si>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</si>
  <si>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</si>
  <si>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</si>
  <si>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</si>
  <si>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</si>
  <si>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</si>
  <si>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</si>
  <si>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</si>
  <si>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</si>
  <si>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</si>
  <si>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</si>
  <si>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</si>
  <si>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</si>
  <si>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</si>
  <si>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</si>
  <si>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</si>
  <si>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</si>
  <si>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</si>
  <si>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</si>
  <si>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</si>
  <si>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</si>
  <si>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</si>
  <si>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</si>
  <si>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</si>
  <si>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</si>
  <si>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</si>
  <si>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</si>
  <si>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</si>
  <si>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</si>
  <si>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</si>
  <si>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</si>
  <si>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</si>
  <si>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</si>
  <si>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</si>
  <si>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</si>
  <si>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</si>
  <si>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</si>
  <si>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</si>
  <si>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</si>
  <si>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</si>
  <si>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</si>
  <si>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</si>
  <si>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</si>
  <si>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</si>
  <si>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</si>
  <si>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</si>
  <si>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</si>
  <si>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</si>
  <si>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</si>
  <si>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</si>
  <si>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</si>
  <si>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</si>
  <si>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</si>
  <si>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</si>
  <si>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</si>
  <si>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</si>
  <si>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</si>
  <si>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</si>
  <si>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</si>
  <si>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</si>
  <si>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</si>
  <si>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</si>
  <si>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</si>
  <si>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</si>
  <si>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</si>
  <si>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</si>
  <si>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</si>
  <si>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</si>
  <si>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</si>
  <si>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</si>
  <si>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</si>
  <si>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</si>
  <si>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</si>
  <si>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</si>
  <si>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</si>
  <si>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</si>
  <si>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</si>
  <si>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</si>
  <si>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</si>
  <si>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</si>
  <si>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</si>
  <si>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</si>
  <si>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</si>
  <si>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</si>
  <si>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</si>
  <si>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</si>
  <si>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</si>
  <si>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</si>
  <si>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</si>
  <si>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</si>
  <si>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</si>
  <si>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</si>
  <si>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</si>
  <si>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</si>
  <si>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</si>
  <si>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</si>
  <si>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</si>
  <si>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</si>
  <si>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</si>
  <si>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</si>
  <si>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</si>
  <si>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</si>
  <si>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</si>
  <si>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</si>
  <si>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</si>
  <si>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</si>
  <si>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</si>
  <si>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</si>
  <si>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</si>
  <si>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</si>
  <si>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</si>
  <si>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</si>
  <si>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</si>
  <si>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</si>
  <si>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</si>
  <si>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</si>
  <si>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</si>
  <si>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</si>
  <si>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</si>
  <si>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</si>
  <si>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</si>
  <si>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</si>
  <si>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</si>
  <si>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</si>
  <si>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</si>
  <si>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</si>
  <si>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</si>
  <si>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</si>
  <si>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</si>
  <si>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</si>
  <si>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</si>
  <si>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</si>
  <si>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</si>
  <si>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</si>
  <si>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</si>
  <si>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</si>
  <si>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</si>
  <si>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</si>
  <si>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</si>
  <si>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</si>
  <si>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</si>
  <si>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</si>
  <si>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</si>
  <si>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</si>
  <si>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</si>
  <si>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</si>
  <si>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</si>
  <si>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</si>
  <si>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</si>
  <si>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</si>
  <si>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</si>
  <si>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</si>
  <si>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</si>
  <si>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</si>
  <si>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</si>
  <si>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</si>
  <si>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</si>
  <si>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</si>
  <si>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</si>
  <si>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</si>
  <si>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</si>
  <si>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</si>
  <si>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</si>
  <si>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</si>
  <si>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</si>
  <si>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</si>
  <si>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</si>
  <si>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</si>
  <si>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</si>
  <si>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</si>
  <si>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</si>
  <si>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</si>
  <si>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</si>
  <si>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</si>
  <si>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</si>
  <si>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</si>
  <si>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</si>
  <si>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</si>
  <si>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</si>
  <si>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</si>
  <si>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</si>
  <si>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</si>
  <si>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</si>
  <si>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</si>
  <si>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</si>
  <si>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</si>
  <si>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</si>
  <si>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</si>
  <si>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</si>
  <si>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</si>
  <si>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</si>
  <si>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</si>
  <si>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</si>
  <si>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</si>
  <si>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</si>
  <si>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</si>
  <si>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</si>
  <si>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</si>
  <si>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</si>
  <si>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</si>
  <si>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</si>
  <si>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</si>
  <si>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</si>
  <si>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</si>
  <si>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</si>
  <si>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</si>
  <si>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</si>
  <si>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</si>
  <si>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</si>
  <si>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</si>
  <si>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</si>
  <si>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</si>
  <si>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</si>
  <si>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</si>
  <si>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</si>
  <si>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</si>
  <si>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</si>
  <si>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</si>
  <si>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</si>
  <si>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</si>
  <si>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</si>
  <si>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</si>
  <si>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</si>
  <si>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</si>
  <si>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</si>
  <si>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</si>
  <si>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</si>
  <si>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</si>
  <si>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</si>
  <si>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</si>
  <si>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</si>
  <si>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</si>
  <si>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</si>
  <si>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</si>
  <si>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</si>
  <si>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</si>
  <si>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</si>
  <si>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</si>
  <si>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</si>
  <si>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</si>
  <si>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</si>
  <si>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</si>
  <si>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</si>
  <si>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</si>
  <si>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</si>
  <si>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</si>
  <si>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</si>
  <si>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</si>
  <si>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</si>
  <si>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</si>
  <si>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</si>
  <si>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</si>
  <si>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</si>
  <si>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</si>
  <si>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</si>
  <si>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</si>
  <si>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</si>
  <si>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</si>
  <si>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</si>
  <si>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</si>
  <si>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</si>
  <si>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</si>
  <si>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</si>
  <si>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</si>
  <si>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</si>
  <si>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</si>
  <si>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</si>
  <si>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</si>
  <si>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</si>
  <si>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</si>
  <si>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</si>
  <si>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</si>
  <si>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</si>
  <si>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</si>
  <si>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</si>
  <si>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</si>
  <si>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</si>
  <si>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</si>
  <si>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</si>
  <si>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</si>
  <si>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</si>
  <si>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</si>
  <si>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</si>
  <si>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</si>
  <si>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</si>
  <si>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</si>
  <si>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</si>
  <si>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</si>
  <si>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</si>
  <si>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</si>
  <si>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</si>
  <si>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</si>
  <si>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</si>
  <si>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</si>
  <si>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</si>
  <si>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</si>
  <si>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</si>
  <si>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</si>
  <si>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</si>
  <si>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</si>
  <si>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</si>
  <si>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</si>
  <si>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</si>
  <si>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</si>
  <si>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</si>
  <si>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</si>
  <si>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</si>
  <si>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</si>
  <si>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</si>
  <si>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</si>
  <si>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</si>
  <si>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</si>
  <si>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</si>
  <si>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</si>
  <si>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</si>
  <si>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</si>
  <si>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</si>
  <si>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</si>
  <si>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</si>
  <si>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</si>
  <si>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</si>
  <si>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</si>
  <si>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</si>
  <si>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</si>
  <si>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</si>
  <si>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</si>
  <si>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</si>
  <si>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</si>
  <si>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</si>
  <si>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</si>
  <si>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</si>
  <si>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</si>
  <si>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</si>
  <si>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</si>
  <si>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</si>
  <si>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</si>
  <si>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</si>
  <si>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</si>
  <si>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</si>
  <si>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</si>
  <si>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</si>
  <si>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</si>
  <si>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</si>
  <si>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</si>
  <si>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</si>
  <si>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</si>
  <si>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</si>
  <si>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</si>
  <si>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</si>
  <si>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</si>
  <si>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</si>
  <si>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</si>
  <si>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</si>
  <si>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</si>
  <si>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</si>
  <si>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</si>
  <si>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</si>
  <si>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</si>
  <si>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</si>
  <si>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</si>
  <si>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</si>
  <si>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</si>
  <si>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</si>
  <si>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</si>
  <si>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</si>
  <si>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</si>
  <si>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</si>
  <si>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</si>
  <si>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</si>
  <si>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</si>
  <si>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</si>
  <si>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</si>
  <si>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</si>
  <si>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</si>
  <si>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</si>
  <si>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</si>
  <si>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</si>
  <si>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</si>
  <si>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</si>
  <si>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</si>
  <si>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</si>
  <si>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</si>
  <si>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</si>
  <si>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</si>
  <si>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</si>
  <si>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</si>
  <si>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</si>
  <si>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</si>
  <si>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</si>
  <si>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</si>
  <si>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</si>
  <si>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</si>
  <si>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</si>
  <si>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</si>
  <si>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</si>
  <si>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</si>
  <si>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</si>
  <si>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</si>
  <si>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</si>
  <si>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</si>
  <si>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</si>
  <si>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</si>
  <si>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</si>
  <si>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</si>
  <si>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</si>
  <si>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</si>
  <si>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</si>
  <si>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</si>
  <si>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</si>
  <si>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</si>
  <si>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</si>
  <si>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</si>
  <si>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</si>
  <si>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</si>
  <si>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</si>
  <si>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</si>
  <si>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</si>
  <si>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</si>
  <si>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</si>
  <si>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</si>
  <si>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</si>
  <si>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</si>
  <si>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</si>
  <si>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</si>
  <si>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</si>
  <si>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</si>
  <si>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</si>
  <si>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</si>
  <si>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</si>
  <si>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</si>
  <si>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</si>
  <si>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</si>
  <si>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</si>
  <si>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</si>
  <si>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</si>
  <si>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</si>
  <si>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</si>
  <si>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</si>
  <si>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</si>
  <si>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</si>
  <si>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</si>
  <si>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</si>
  <si>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</si>
  <si>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</si>
  <si>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</si>
  <si>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</si>
  <si>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</si>
  <si>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</si>
  <si>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</si>
  <si>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</si>
  <si>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</si>
  <si>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</si>
  <si>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</si>
  <si>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</si>
  <si>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</si>
  <si>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</si>
  <si>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</si>
  <si>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</si>
  <si>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</si>
  <si>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</si>
  <si>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</si>
  <si>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</si>
  <si>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</si>
  <si>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</si>
  <si>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</si>
  <si>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</si>
  <si>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</si>
  <si>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</si>
  <si>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</si>
  <si>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</si>
  <si>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</si>
  <si>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</si>
  <si>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</si>
  <si>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</si>
  <si>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</si>
  <si>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</si>
  <si>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</si>
  <si>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</si>
  <si>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</si>
  <si>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</si>
  <si>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</si>
  <si>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</si>
  <si>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</si>
  <si>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</si>
  <si>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</si>
  <si>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</si>
  <si>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</si>
  <si>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</si>
  <si>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</si>
  <si>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</si>
  <si>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</si>
  <si>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</si>
  <si>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</si>
  <si>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</si>
  <si>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</si>
  <si>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</si>
  <si>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</si>
  <si>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</si>
  <si>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</si>
  <si>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</si>
  <si>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</si>
  <si>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</si>
  <si>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</si>
  <si>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</si>
  <si>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</si>
  <si>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</si>
  <si>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</si>
  <si>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</si>
  <si>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</si>
  <si>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</si>
  <si>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</si>
  <si>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</si>
  <si>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</si>
  <si>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</si>
  <si>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</si>
  <si>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</si>
  <si>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</si>
  <si>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</si>
  <si>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</si>
  <si>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</si>
  <si>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</si>
  <si>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</si>
  <si>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</si>
  <si>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</si>
  <si>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</si>
  <si>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</si>
  <si>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</si>
  <si>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</si>
  <si>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</si>
  <si>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</si>
  <si>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</si>
  <si>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</si>
  <si>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</si>
  <si>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</si>
  <si>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</si>
  <si>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</si>
  <si>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</si>
  <si>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</si>
  <si>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</si>
  <si>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</si>
  <si>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</si>
  <si>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</si>
  <si>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</si>
  <si>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</si>
  <si>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</si>
  <si>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</si>
  <si>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</si>
  <si>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</si>
  <si>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</si>
  <si>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</si>
  <si>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</si>
  <si>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</si>
  <si>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</si>
  <si>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</si>
  <si>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</si>
  <si>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</si>
  <si>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</si>
  <si>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</si>
  <si>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</si>
  <si>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</si>
  <si>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</si>
  <si>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</si>
  <si>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</si>
  <si>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</si>
  <si>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</si>
  <si>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</si>
  <si>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</si>
  <si>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</si>
  <si>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</si>
  <si>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</si>
  <si>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</si>
  <si>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</si>
  <si>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</si>
  <si>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</si>
  <si>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</si>
  <si>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</si>
  <si>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</si>
  <si>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</si>
  <si>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</si>
  <si>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</si>
  <si>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</si>
  <si>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</si>
  <si>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</si>
  <si>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</si>
  <si>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</si>
  <si>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</si>
  <si>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</si>
  <si>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</si>
  <si>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</si>
  <si>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</si>
  <si>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</si>
  <si>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</si>
  <si>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</si>
  <si>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</si>
  <si>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</si>
  <si>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</si>
  <si>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</si>
  <si>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</si>
  <si>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</si>
  <si>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</si>
  <si>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</si>
  <si>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</si>
  <si>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</si>
  <si>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</si>
  <si>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</si>
  <si>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</si>
  <si>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</si>
  <si>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</si>
  <si>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</si>
  <si>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</si>
  <si>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</si>
  <si>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</si>
  <si>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</si>
  <si>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</si>
  <si>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</si>
  <si>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</si>
  <si>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</si>
  <si>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</si>
  <si>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</si>
  <si>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</si>
  <si>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</si>
  <si>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</si>
  <si>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</si>
  <si>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</si>
  <si>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</si>
  <si>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</si>
  <si>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</si>
  <si>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</si>
  <si>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</si>
  <si>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</si>
  <si>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</si>
  <si>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</si>
  <si>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</si>
  <si>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</si>
  <si>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</si>
  <si>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</si>
  <si>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</si>
  <si>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</si>
  <si>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</si>
  <si>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</si>
  <si>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</si>
  <si>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</si>
  <si>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</si>
  <si>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</si>
  <si>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</si>
  <si>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</si>
  <si>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</si>
  <si>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</si>
  <si>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</si>
  <si>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</si>
  <si>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</si>
  <si>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</si>
  <si>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</si>
  <si>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</si>
  <si>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</si>
  <si>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</si>
  <si>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</si>
  <si>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</si>
  <si>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</si>
  <si>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</si>
  <si>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</si>
  <si>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</si>
  <si>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</si>
  <si>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</si>
  <si>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</si>
  <si>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</si>
  <si>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</si>
  <si>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</si>
  <si>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</si>
  <si>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</si>
  <si>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</si>
  <si>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</si>
  <si>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</si>
  <si>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</si>
  <si>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</si>
  <si>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</si>
  <si>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</si>
  <si>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</si>
  <si>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</si>
  <si>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</si>
  <si>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</si>
  <si>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</si>
  <si>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</si>
  <si>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</si>
  <si>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</si>
  <si>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</si>
  <si>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</si>
  <si>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</si>
  <si>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</si>
  <si>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</si>
  <si>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</si>
  <si>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</si>
  <si>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</si>
  <si>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</si>
  <si>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</si>
  <si>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</si>
  <si>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</si>
  <si>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</si>
  <si>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</si>
  <si>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</si>
  <si>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</si>
  <si>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</si>
  <si>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</si>
  <si>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</si>
  <si>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</si>
  <si>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</si>
  <si>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</si>
  <si>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</si>
  <si>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</si>
  <si>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</si>
  <si>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</si>
  <si>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</si>
  <si>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</si>
  <si>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</si>
  <si>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</si>
  <si>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</si>
  <si>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</si>
  <si>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</si>
  <si>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</si>
  <si>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</si>
  <si>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</si>
  <si>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</si>
  <si>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</si>
  <si>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</si>
  <si>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</si>
  <si>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</si>
  <si>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</si>
  <si>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</si>
  <si>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</si>
  <si>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</si>
  <si>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</si>
  <si>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</si>
  <si>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</si>
  <si>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</si>
  <si>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</si>
  <si>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</si>
  <si>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</si>
  <si>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</si>
  <si>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</si>
  <si>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</si>
  <si>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</si>
  <si>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</si>
  <si>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</si>
  <si>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</si>
  <si>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</si>
  <si>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</si>
  <si>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</si>
  <si>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</si>
  <si>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</si>
  <si>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</si>
  <si>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</si>
  <si>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</si>
  <si>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</si>
  <si>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</si>
  <si>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</si>
  <si>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</si>
  <si>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</si>
  <si>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</si>
  <si>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</si>
  <si>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</si>
  <si>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</si>
  <si>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</si>
  <si>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</si>
  <si>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</si>
  <si>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</si>
  <si>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</si>
  <si>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</si>
  <si>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</si>
  <si>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</si>
  <si>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</si>
  <si>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</si>
  <si>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</si>
  <si>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</si>
  <si>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</si>
  <si>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</si>
  <si>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</si>
  <si>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</si>
  <si>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</si>
  <si>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</si>
  <si>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</si>
  <si>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</si>
  <si>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</si>
  <si>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</si>
  <si>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</si>
  <si>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</si>
  <si>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</si>
  <si>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</si>
  <si>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</si>
  <si>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</si>
  <si>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</si>
  <si>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</si>
  <si>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</si>
  <si>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</si>
  <si>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</si>
  <si>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</si>
  <si>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</si>
  <si>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</si>
  <si>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</si>
  <si>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</si>
  <si>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</si>
  <si>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</si>
  <si>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</si>
  <si>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</si>
  <si>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</si>
  <si>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</si>
  <si>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</si>
  <si>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</si>
  <si>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</si>
  <si>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</si>
  <si>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</si>
  <si>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</si>
  <si>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</si>
  <si>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</si>
  <si>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</si>
  <si>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</si>
  <si>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</si>
  <si>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</si>
  <si>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</si>
  <si>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</si>
  <si>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</si>
  <si>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</si>
  <si>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</si>
  <si>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</si>
  <si>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</si>
  <si>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</si>
  <si>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</si>
  <si>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</si>
  <si>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</si>
  <si>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</si>
  <si>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</si>
  <si>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</si>
  <si>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</si>
  <si>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</si>
  <si>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</si>
  <si>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</si>
  <si>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</si>
  <si>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</si>
  <si>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</si>
  <si>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</si>
  <si>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</si>
  <si>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</si>
  <si>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</si>
  <si>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</si>
  <si>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</si>
  <si>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</si>
  <si>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</si>
  <si>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</si>
  <si>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</si>
  <si>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</si>
  <si>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</si>
  <si>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</si>
  <si>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</si>
  <si>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</si>
  <si>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</si>
  <si>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</si>
  <si>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</si>
  <si>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</si>
  <si>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</si>
  <si>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</si>
  <si>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</si>
  <si>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</si>
  <si>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</si>
  <si>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</si>
  <si>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</si>
  <si>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</si>
  <si>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</si>
  <si>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</si>
  <si>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</si>
  <si>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</si>
  <si>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</si>
  <si>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</si>
  <si>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</si>
  <si>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</si>
  <si>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</si>
  <si>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</si>
  <si>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</si>
  <si>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</si>
  <si>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</si>
  <si>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</si>
  <si>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</si>
  <si>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</si>
  <si>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</si>
  <si>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</si>
  <si>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</si>
  <si>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</si>
  <si>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</si>
  <si>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</si>
  <si>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</si>
  <si>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</si>
  <si>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</si>
  <si>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</si>
  <si>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</si>
  <si>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</si>
  <si>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</si>
  <si>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</si>
  <si>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</si>
  <si>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</si>
  <si>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</si>
  <si>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</si>
  <si>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</si>
  <si>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</si>
  <si>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</si>
  <si>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</si>
  <si>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</si>
  <si>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</si>
  <si>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</si>
  <si>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</si>
  <si>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</si>
  <si>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</si>
  <si>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</si>
  <si>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</si>
  <si>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</si>
  <si>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</si>
  <si>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</si>
  <si>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</si>
  <si>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</si>
  <si>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</si>
  <si>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</si>
  <si>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</si>
  <si>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</si>
  <si>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</si>
  <si>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</si>
  <si>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</si>
  <si>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</si>
  <si>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</si>
  <si>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</si>
  <si>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</si>
  <si>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</si>
  <si>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</si>
  <si>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</si>
  <si>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</si>
  <si>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</si>
  <si>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</si>
  <si>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</si>
  <si>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</si>
  <si>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</si>
  <si>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</si>
  <si>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</si>
  <si>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</si>
  <si>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</si>
  <si>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</si>
  <si>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</si>
  <si>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</si>
  <si>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</si>
  <si>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</si>
  <si>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</si>
  <si>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</si>
  <si>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</si>
  <si>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</si>
  <si>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</si>
  <si>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</si>
  <si>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</si>
  <si>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</si>
  <si>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</si>
  <si>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</si>
  <si>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</si>
  <si>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</si>
  <si>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</si>
  <si>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</si>
  <si>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</si>
  <si>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</si>
  <si>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</si>
  <si>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</si>
  <si>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</si>
  <si>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</si>
  <si>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</si>
  <si>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</si>
  <si>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</si>
  <si>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</si>
  <si>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</si>
  <si>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</si>
  <si>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</si>
  <si>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</si>
  <si>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</si>
  <si>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</si>
  <si>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</si>
  <si>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</si>
  <si>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</si>
  <si>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</si>
  <si>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</si>
  <si>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</si>
  <si>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</si>
  <si>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</si>
  <si>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</si>
  <si>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</si>
  <si>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</si>
  <si>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</si>
  <si>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</si>
  <si>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</si>
  <si>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</si>
  <si>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</si>
  <si>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</si>
  <si>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</si>
  <si>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</si>
  <si>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</si>
  <si>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</si>
  <si>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</si>
  <si>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</si>
  <si>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</si>
  <si>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</si>
  <si>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</si>
  <si>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</si>
  <si>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</si>
  <si>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</si>
  <si>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</si>
  <si>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</si>
  <si>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</si>
  <si>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</si>
  <si>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</si>
  <si>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</si>
  <si>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</si>
  <si>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</si>
  <si>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</si>
  <si>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</si>
  <si>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</si>
  <si>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</si>
  <si>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</si>
  <si>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</si>
  <si>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</si>
  <si>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</si>
  <si>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</si>
  <si>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</si>
  <si>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</si>
  <si>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</si>
  <si>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</si>
  <si>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</si>
  <si>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</si>
  <si>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</si>
  <si>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</si>
  <si>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</si>
  <si>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</si>
  <si>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</si>
  <si>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</si>
  <si>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</si>
  <si>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</si>
  <si>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</si>
  <si>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</si>
  <si>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</si>
  <si>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</si>
  <si>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</si>
  <si>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</si>
  <si>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</si>
  <si>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</si>
  <si>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</si>
  <si>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</si>
  <si>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</si>
  <si>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</si>
  <si>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</si>
  <si>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</si>
  <si>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</si>
  <si>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</si>
  <si>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</si>
  <si>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</si>
  <si>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</si>
  <si>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</si>
  <si>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</si>
  <si>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</si>
  <si>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</si>
  <si>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</si>
  <si>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</si>
  <si>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</si>
  <si>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</si>
  <si>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</si>
  <si>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</si>
  <si>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</si>
  <si>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</si>
  <si>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</si>
  <si>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</si>
  <si>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</si>
  <si>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</si>
  <si>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</si>
  <si>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</si>
  <si>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</si>
  <si>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</si>
  <si>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</si>
  <si>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</si>
  <si>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</si>
  <si>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</si>
  <si>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</si>
  <si>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</si>
  <si>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</si>
  <si>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</si>
  <si>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</si>
  <si>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</si>
  <si>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</si>
  <si>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</si>
  <si>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</si>
  <si>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</si>
  <si>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</si>
  <si>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</si>
  <si>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</si>
  <si>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</si>
  <si>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</si>
  <si>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</si>
  <si>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</si>
  <si>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</si>
  <si>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</si>
  <si>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</si>
  <si>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</si>
  <si>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</si>
  <si>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</si>
  <si>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</si>
  <si>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</si>
  <si>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</si>
  <si>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</si>
  <si>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</si>
  <si>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</si>
  <si>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</si>
  <si>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</si>
  <si>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</si>
  <si>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</si>
  <si>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</si>
  <si>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</si>
  <si>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</si>
  <si>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</si>
  <si>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</si>
  <si>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</si>
  <si>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</si>
  <si>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</si>
  <si>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</si>
  <si>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</si>
  <si>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</si>
  <si>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</si>
  <si>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</si>
  <si>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</si>
  <si>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</si>
  <si>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</si>
  <si>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</si>
  <si>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</si>
  <si>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</si>
  <si>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</si>
  <si>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</si>
  <si>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</si>
  <si>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</si>
  <si>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</si>
  <si>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</si>
  <si>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</si>
  <si>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</si>
  <si>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</si>
  <si>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</si>
  <si>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</si>
  <si>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</si>
  <si>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</si>
  <si>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</si>
  <si>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</si>
  <si>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</si>
  <si>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</si>
  <si>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</si>
  <si>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</si>
  <si>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</si>
  <si>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</si>
  <si>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</si>
  <si>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</si>
  <si>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</si>
  <si>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</si>
  <si>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</si>
  <si>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</si>
  <si>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</si>
  <si>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</si>
  <si>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</si>
  <si>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</si>
  <si>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</si>
  <si>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</si>
  <si>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</si>
  <si>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</si>
  <si>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</si>
  <si>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</si>
  <si>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</si>
  <si>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</si>
  <si>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</si>
  <si>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</si>
  <si>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</si>
  <si>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</si>
  <si>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</si>
  <si>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</si>
  <si>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</si>
  <si>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</si>
  <si>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</si>
  <si>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</si>
  <si>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</si>
  <si>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</si>
  <si>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</si>
  <si>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</si>
  <si>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</si>
  <si>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</si>
  <si>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</si>
  <si>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</si>
  <si>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</si>
  <si>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</si>
  <si>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</si>
  <si>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</si>
  <si>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</si>
  <si>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</si>
  <si>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</si>
  <si>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</si>
  <si>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</si>
  <si>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</si>
  <si>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</si>
  <si>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</si>
  <si>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</si>
  <si>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</si>
  <si>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</si>
  <si>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</si>
  <si>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</si>
  <si>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</si>
  <si>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</si>
  <si>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</si>
  <si>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</si>
  <si>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</si>
  <si>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</si>
  <si>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</si>
  <si>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</si>
  <si>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</si>
  <si>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</si>
  <si>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</si>
  <si>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</si>
  <si>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</si>
  <si>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</si>
  <si>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</si>
  <si>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</si>
  <si>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</si>
  <si>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</si>
  <si>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</si>
  <si>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</si>
  <si>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</si>
  <si>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</si>
  <si>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</si>
  <si>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</si>
  <si>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</si>
  <si>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</si>
  <si>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</si>
  <si>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</si>
  <si>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</si>
  <si>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</si>
  <si>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</si>
  <si>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</si>
  <si>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</si>
  <si>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</si>
  <si>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</si>
  <si>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</si>
  <si>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</si>
  <si>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</si>
  <si>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</si>
  <si>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</si>
  <si>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</si>
  <si>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</si>
  <si>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</si>
  <si>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</si>
  <si>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</si>
  <si>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</si>
  <si>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</si>
  <si>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</si>
  <si>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</si>
  <si>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</si>
  <si>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</si>
  <si>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</si>
  <si>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</si>
  <si>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</si>
  <si>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</si>
  <si>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</si>
  <si>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</si>
  <si>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</si>
  <si>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</si>
  <si>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</si>
  <si>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</si>
  <si>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</si>
  <si>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</si>
  <si>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</si>
  <si>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</si>
  <si>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</si>
  <si>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</si>
  <si>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</si>
  <si>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</si>
  <si>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</si>
  <si>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</si>
  <si>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</si>
  <si>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</si>
  <si>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</si>
  <si>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</si>
  <si>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</si>
  <si>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</si>
  <si>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</si>
  <si>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</si>
  <si>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</si>
  <si>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</si>
  <si>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</si>
  <si>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</si>
  <si>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</si>
  <si>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</si>
  <si>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</si>
  <si>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</si>
  <si>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</si>
  <si>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</si>
  <si>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</si>
  <si>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</si>
  <si>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</si>
  <si>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</si>
  <si>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</si>
  <si>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</si>
  <si>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</si>
  <si>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</si>
  <si>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</si>
  <si>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</si>
  <si>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</si>
  <si>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</si>
  <si>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</si>
  <si>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</si>
  <si>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</si>
  <si>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</si>
  <si>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</si>
  <si>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</si>
  <si>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</si>
  <si>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</si>
  <si>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</si>
  <si>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</si>
  <si>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</si>
  <si>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</si>
  <si>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</si>
  <si>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</si>
  <si>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</si>
  <si>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</si>
  <si>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</si>
  <si>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</si>
  <si>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</si>
  <si>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</si>
  <si>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</si>
  <si>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</si>
  <si>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</si>
  <si>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</si>
  <si>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</si>
  <si>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</si>
  <si>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</si>
  <si>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</si>
  <si>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</si>
  <si>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</si>
  <si>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</si>
  <si>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</si>
  <si>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</si>
  <si>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</si>
  <si>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</si>
  <si>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</si>
  <si>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</si>
  <si>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</si>
  <si>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</si>
  <si>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</si>
  <si>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</si>
  <si>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</si>
  <si>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</si>
  <si>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</si>
  <si>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</si>
  <si>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</si>
  <si>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</si>
  <si>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</si>
  <si>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</si>
  <si>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</si>
  <si>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</si>
  <si>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</si>
  <si>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</si>
  <si>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</si>
  <si>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</si>
  <si>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</si>
  <si>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</si>
  <si>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</si>
  <si>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</si>
  <si>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</si>
  <si>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</si>
  <si>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</si>
  <si>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</si>
  <si>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</si>
  <si>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</si>
  <si>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</si>
  <si>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</si>
  <si>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</si>
  <si>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</si>
  <si>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</si>
  <si>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</si>
  <si>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</si>
  <si>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</si>
  <si>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</si>
  <si>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</si>
  <si>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</si>
  <si>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</si>
  <si>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</si>
  <si>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</si>
  <si>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</si>
  <si>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</si>
  <si>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</si>
  <si>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</si>
  <si>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</si>
  <si>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</si>
  <si>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</si>
  <si>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</si>
  <si>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</si>
  <si>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</si>
  <si>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</si>
  <si>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</si>
  <si>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</si>
  <si>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</si>
  <si>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</si>
  <si>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</si>
  <si>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</si>
  <si>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</si>
  <si>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</si>
  <si>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</si>
  <si>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</si>
  <si>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</si>
  <si>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</si>
  <si>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</si>
  <si>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</si>
  <si>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</si>
  <si>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</si>
  <si>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</si>
  <si>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</si>
  <si>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</si>
  <si>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</si>
  <si>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</si>
  <si>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</si>
  <si>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</si>
  <si>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</si>
  <si>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</si>
  <si>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</si>
  <si>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</si>
  <si>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</si>
  <si>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</si>
  <si>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</si>
  <si>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</si>
  <si>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</si>
  <si>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</si>
  <si>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</si>
  <si>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</si>
  <si>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</si>
  <si>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</si>
  <si>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</si>
  <si>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</si>
  <si>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</si>
  <si>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</si>
  <si>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</si>
  <si>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</si>
  <si>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</si>
  <si>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</si>
  <si>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</si>
  <si>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</si>
  <si>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</si>
  <si>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</si>
  <si>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</si>
  <si>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</si>
  <si>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</si>
  <si>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</si>
  <si>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</si>
  <si>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</si>
  <si>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</si>
  <si>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</si>
  <si>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</si>
  <si>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</si>
  <si>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</si>
  <si>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</si>
  <si>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</si>
  <si>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</si>
  <si>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</si>
  <si>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</si>
  <si>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</si>
  <si>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</si>
  <si>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</si>
  <si>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</si>
  <si>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</si>
  <si>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</si>
  <si>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</si>
  <si>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</si>
  <si>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</si>
  <si>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</si>
  <si>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</si>
  <si>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</si>
  <si>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</si>
  <si>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</si>
  <si>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</si>
  <si>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</si>
  <si>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</si>
  <si>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</si>
  <si>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</si>
  <si>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</si>
  <si>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</si>
  <si>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</si>
  <si>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</si>
  <si>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</si>
  <si>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</si>
  <si>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</si>
  <si>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</si>
  <si>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</si>
  <si>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</si>
  <si>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</si>
  <si>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</si>
  <si>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</si>
  <si>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</si>
  <si>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</si>
  <si>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</si>
  <si>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</si>
  <si>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</si>
  <si>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</si>
  <si>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</si>
  <si>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</si>
  <si>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</si>
  <si>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</si>
  <si>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</si>
  <si>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</si>
  <si>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</si>
  <si>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</si>
  <si>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</si>
  <si>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</si>
  <si>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</si>
  <si>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</si>
  <si>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</si>
  <si>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</si>
  <si>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</si>
  <si>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</si>
  <si>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</si>
  <si>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</si>
  <si>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</si>
  <si>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</si>
  <si>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</si>
  <si>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</si>
  <si>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</si>
  <si>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</si>
  <si>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</si>
  <si>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</si>
  <si>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</si>
  <si>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</si>
  <si>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</si>
  <si>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</si>
  <si>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</si>
  <si>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</si>
  <si>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</si>
  <si>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</si>
  <si>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</si>
  <si>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</si>
  <si>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</si>
  <si>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</si>
  <si>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</si>
  <si>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</si>
  <si>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</si>
  <si>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</si>
  <si>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</si>
  <si>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</si>
  <si>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</si>
  <si>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</si>
  <si>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</si>
  <si>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</si>
  <si>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</si>
  <si>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</si>
  <si>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</si>
  <si>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</si>
  <si>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</si>
  <si>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</si>
  <si>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</si>
  <si>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</si>
  <si>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</si>
  <si>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</si>
  <si>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</si>
  <si>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</si>
  <si>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</si>
  <si>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</si>
  <si>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</si>
  <si>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</si>
  <si>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</si>
  <si>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</si>
  <si>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</si>
  <si>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</si>
  <si>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</si>
  <si>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</si>
  <si>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</si>
  <si>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</si>
  <si>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</si>
  <si>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</si>
  <si>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</si>
  <si>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</si>
  <si>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</si>
  <si>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</si>
  <si>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</si>
  <si>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</si>
  <si>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</si>
  <si>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</si>
  <si>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</si>
  <si>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</si>
  <si>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</si>
  <si>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</si>
  <si>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</si>
  <si>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</si>
  <si>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</si>
  <si>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</si>
  <si>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</si>
  <si>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</si>
  <si>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</si>
  <si>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</si>
  <si>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</si>
  <si>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</si>
  <si>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</si>
  <si>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</si>
  <si>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</si>
  <si>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</si>
  <si>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</si>
  <si>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</si>
  <si>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</si>
  <si>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</si>
  <si>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</si>
  <si>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</si>
  <si>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</si>
  <si>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</si>
  <si>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</si>
  <si>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</si>
  <si>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</si>
  <si>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</si>
  <si>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</si>
  <si>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</si>
  <si>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</si>
  <si>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</si>
  <si>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</si>
  <si>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</si>
  <si>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</si>
  <si>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</si>
  <si>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</si>
  <si>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</si>
  <si>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</si>
  <si>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</si>
  <si>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</si>
  <si>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</si>
  <si>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</si>
  <si>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</si>
  <si>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</si>
  <si>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</si>
  <si>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</si>
  <si>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</si>
  <si>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</si>
  <si>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</si>
  <si>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</si>
  <si>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</si>
  <si>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</si>
  <si>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</si>
  <si>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</si>
  <si>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</si>
  <si>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</si>
  <si>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</si>
  <si>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</si>
  <si>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</si>
  <si>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</si>
  <si>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</si>
  <si>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</si>
  <si>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</si>
  <si>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</si>
  <si>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</si>
  <si>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</si>
  <si>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</si>
  <si>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</si>
  <si>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</si>
  <si>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</si>
  <si>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</si>
  <si>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</si>
  <si>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</si>
  <si>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</si>
  <si>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</si>
  <si>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</si>
  <si>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</si>
  <si>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</si>
  <si>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</si>
  <si>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</si>
  <si>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</si>
  <si>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</si>
  <si>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</si>
  <si>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</si>
  <si>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</si>
  <si>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</si>
  <si>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</si>
  <si>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</si>
  <si>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</si>
  <si>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</si>
  <si>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</si>
  <si>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</si>
  <si>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</si>
  <si>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</si>
  <si>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</si>
  <si>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</si>
  <si>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</si>
  <si>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</si>
  <si>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</si>
  <si>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</si>
  <si>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</si>
  <si>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</si>
  <si>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</si>
  <si>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</si>
  <si>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</si>
  <si>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</si>
  <si>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</si>
  <si>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</si>
  <si>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</si>
  <si>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</si>
  <si>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</si>
  <si>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</si>
  <si>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</si>
  <si>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</si>
  <si>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</si>
  <si>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</si>
  <si>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</si>
  <si>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</si>
  <si>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</si>
  <si>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</si>
  <si>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</si>
  <si>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</si>
  <si>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</si>
  <si>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</si>
  <si>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</si>
  <si>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</si>
  <si>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</si>
  <si>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</si>
  <si>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</si>
  <si>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</si>
  <si>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</si>
  <si>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</si>
  <si>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</si>
  <si>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</si>
  <si>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</si>
  <si>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</si>
  <si>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</si>
  <si>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</si>
  <si>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</si>
  <si>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</si>
  <si>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</si>
  <si>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</si>
  <si>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</si>
  <si>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</si>
  <si>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</si>
  <si>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</si>
  <si>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</si>
  <si>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</si>
  <si>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</si>
  <si>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</si>
  <si>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</si>
  <si>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</si>
  <si>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</si>
  <si>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</si>
  <si>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</si>
  <si>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</si>
  <si>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</si>
  <si>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</si>
  <si>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</si>
  <si>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</si>
  <si>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</si>
  <si>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</si>
  <si>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</si>
  <si>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</si>
  <si>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</si>
  <si>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</si>
  <si>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</si>
  <si>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</si>
  <si>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</si>
  <si>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</si>
  <si>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</si>
  <si>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</si>
  <si>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</si>
  <si>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</si>
  <si>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</si>
  <si>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</si>
  <si>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</si>
  <si>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</si>
  <si>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</si>
  <si>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</si>
  <si>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</si>
  <si>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</si>
  <si>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</si>
  <si>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</si>
  <si>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</si>
  <si>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</si>
  <si>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</si>
  <si>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</si>
  <si>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</si>
  <si>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</si>
  <si>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</si>
  <si>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</si>
  <si>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</si>
  <si>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</si>
  <si>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</si>
  <si>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</si>
  <si>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</si>
  <si>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</si>
  <si>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</si>
  <si>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</si>
  <si>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</si>
  <si>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</si>
  <si>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</si>
  <si>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</si>
  <si>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</si>
  <si>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</si>
  <si>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</si>
  <si>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</si>
  <si>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</si>
  <si>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</si>
  <si>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</si>
  <si>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</si>
  <si>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</si>
  <si>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</si>
  <si>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</si>
  <si>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</si>
  <si>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</si>
  <si>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</si>
  <si>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</si>
  <si>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</si>
  <si>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</si>
  <si>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</si>
  <si>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</si>
  <si>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</si>
  <si>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</si>
  <si>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</si>
  <si>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</si>
  <si>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</si>
  <si>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</si>
  <si>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</si>
  <si>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</si>
  <si>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</si>
  <si>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</si>
  <si>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</si>
  <si>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</si>
  <si>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</si>
  <si>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</si>
  <si>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</si>
  <si>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</si>
  <si>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</si>
  <si>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</si>
  <si>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</si>
  <si>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</si>
  <si>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</si>
  <si>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</si>
  <si>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</si>
  <si>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</si>
  <si>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</si>
  <si>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</si>
  <si>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</si>
  <si>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</si>
  <si>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</si>
  <si>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</si>
  <si>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</si>
  <si>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</si>
  <si>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</si>
  <si>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</si>
  <si>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</si>
  <si>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</si>
  <si>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</si>
  <si>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</si>
  <si>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</si>
  <si>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</si>
  <si>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</si>
  <si>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</si>
  <si>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</si>
  <si>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</si>
  <si>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</si>
  <si>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</si>
  <si>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</si>
  <si>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</si>
  <si>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</si>
  <si>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</si>
  <si>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</si>
  <si>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</si>
  <si>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</si>
  <si>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</si>
  <si>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</si>
  <si>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</si>
  <si>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</si>
  <si>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</si>
  <si>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</si>
  <si>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</si>
  <si>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</si>
  <si>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</si>
  <si>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</si>
  <si>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</si>
  <si>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</si>
  <si>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</si>
  <si>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</si>
  <si>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</si>
  <si>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</si>
  <si>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</si>
  <si>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</si>
  <si>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</si>
  <si>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</si>
  <si>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</si>
  <si>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</si>
  <si>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</si>
  <si>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</si>
  <si>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</si>
  <si>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</si>
  <si>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</si>
  <si>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</si>
  <si>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</si>
  <si>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</si>
  <si>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</si>
  <si>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</si>
  <si>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</si>
  <si>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</si>
  <si>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</si>
  <si>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</si>
  <si>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</si>
  <si>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</si>
  <si>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</si>
  <si>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</si>
  <si>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</si>
  <si>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</si>
  <si>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</si>
  <si>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</si>
  <si>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</si>
  <si>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</si>
  <si>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</si>
  <si>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</si>
  <si>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</si>
  <si>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</si>
  <si>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</si>
  <si>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</si>
  <si>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</si>
  <si>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</si>
  <si>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</si>
  <si>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</si>
  <si>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</si>
  <si>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</si>
  <si>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</si>
  <si>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</si>
  <si>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</si>
  <si>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</si>
  <si>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</si>
  <si>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</si>
  <si>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</si>
  <si>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</si>
  <si>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</si>
  <si>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</si>
  <si>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</si>
  <si>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</si>
  <si>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</si>
  <si>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</si>
  <si>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</si>
  <si>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</si>
  <si>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</si>
  <si>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</si>
  <si>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</si>
  <si>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</si>
  <si>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</si>
  <si>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</si>
  <si>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</si>
  <si>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</si>
  <si>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</si>
  <si>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</si>
  <si>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</si>
  <si>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</si>
  <si>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</si>
  <si>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</si>
  <si>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</si>
  <si>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</si>
  <si>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</si>
  <si>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</si>
  <si>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</si>
  <si>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</si>
  <si>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</si>
  <si>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</si>
  <si>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</si>
  <si>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</si>
  <si>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</si>
  <si>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</si>
  <si>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</si>
  <si>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</si>
  <si>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</si>
  <si>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</si>
  <si>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</si>
  <si>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</si>
  <si>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</si>
  <si>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</si>
  <si>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</si>
  <si>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</si>
  <si>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</si>
  <si>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</si>
  <si>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</si>
  <si>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</si>
  <si>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</si>
  <si>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</si>
  <si>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</si>
  <si>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</si>
  <si>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</si>
  <si>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</si>
  <si>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</si>
  <si>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</si>
  <si>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</si>
  <si>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</si>
  <si>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</si>
  <si>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</si>
  <si>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</si>
  <si>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</si>
  <si>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</si>
  <si>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</si>
  <si>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</si>
  <si>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</si>
  <si>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</si>
  <si>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</si>
  <si>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</si>
  <si>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</si>
  <si>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</si>
  <si>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</si>
  <si>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</si>
  <si>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</si>
  <si>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</si>
  <si>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</si>
  <si>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</si>
  <si>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</si>
  <si>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</si>
  <si>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</si>
  <si>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</si>
  <si>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</si>
  <si>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</si>
  <si>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</si>
  <si>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</si>
  <si>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</si>
  <si>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</si>
  <si>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</si>
  <si>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</si>
  <si>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</si>
  <si>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</si>
  <si>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</si>
  <si>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</si>
  <si>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</si>
  <si>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</si>
  <si>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</si>
  <si>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</si>
  <si>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</si>
  <si>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</si>
  <si>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</si>
  <si>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</si>
  <si>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</si>
  <si>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</si>
  <si>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</si>
  <si>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</si>
  <si>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</si>
  <si>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</si>
  <si>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</si>
  <si>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</si>
  <si>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</si>
  <si>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</si>
  <si>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</si>
  <si>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</si>
  <si>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</si>
  <si>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</si>
  <si>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</si>
  <si>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</si>
  <si>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</si>
  <si>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</si>
  <si>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</si>
  <si>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</si>
  <si>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</si>
  <si>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</si>
  <si>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</si>
  <si>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</si>
  <si>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</si>
  <si>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</si>
  <si>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</si>
  <si>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</si>
  <si>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</si>
  <si>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</si>
  <si>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</si>
  <si>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</si>
  <si>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</si>
  <si>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</si>
  <si>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</si>
  <si>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</si>
  <si>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</si>
  <si>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</si>
  <si>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</si>
  <si>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</si>
  <si>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</si>
  <si>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</si>
  <si>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</si>
  <si>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</si>
  <si>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</si>
  <si>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</si>
  <si>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</si>
  <si>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</si>
  <si>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</si>
  <si>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</si>
  <si>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</si>
  <si>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</si>
  <si>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</si>
  <si>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</si>
  <si>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</si>
  <si>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</si>
  <si>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</si>
  <si>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</si>
  <si>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</si>
  <si>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</si>
  <si>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</si>
  <si>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</si>
  <si>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</si>
  <si>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</si>
  <si>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</si>
  <si>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</si>
  <si>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</si>
  <si>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</si>
  <si>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</si>
  <si>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</si>
  <si>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</si>
  <si>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</si>
  <si>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</si>
  <si>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</si>
  <si>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</si>
  <si>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</si>
  <si>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</si>
  <si>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</si>
  <si>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</si>
  <si>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</si>
  <si>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</si>
  <si>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</si>
  <si>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</si>
  <si>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</si>
  <si>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</si>
  <si>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</si>
  <si>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</si>
  <si>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</si>
  <si>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</si>
  <si>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</si>
  <si>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</si>
  <si>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</si>
  <si>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</si>
  <si>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</si>
  <si>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</si>
  <si>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</si>
  <si>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</si>
  <si>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</si>
  <si>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</si>
  <si>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</si>
  <si>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</si>
  <si>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</si>
  <si>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</si>
  <si>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</si>
  <si>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</si>
  <si>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</si>
  <si>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</si>
  <si>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</si>
  <si>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</si>
  <si>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</si>
  <si>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</si>
  <si>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</si>
  <si>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</si>
  <si>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</si>
  <si>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</si>
  <si>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</si>
  <si>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</si>
  <si>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</si>
  <si>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</si>
  <si>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</si>
  <si>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</si>
  <si>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</si>
  <si>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</si>
  <si>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</si>
  <si>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</si>
  <si>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</si>
  <si>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</si>
  <si>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</si>
  <si>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</si>
  <si>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</si>
  <si>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</si>
  <si>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</si>
  <si>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</si>
  <si>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</si>
  <si>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</si>
  <si>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</si>
  <si>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</si>
  <si>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</si>
  <si>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</si>
  <si>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</si>
  <si>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</si>
  <si>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</si>
  <si>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</si>
  <si>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</si>
  <si>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</si>
  <si>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</si>
  <si>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</si>
  <si>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</si>
  <si>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</si>
  <si>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</si>
  <si>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</si>
  <si>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</si>
  <si>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</si>
  <si>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</si>
  <si>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</si>
  <si>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</si>
  <si>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</si>
  <si>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</si>
  <si>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</si>
  <si>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</si>
  <si>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</si>
  <si>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</si>
  <si>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</si>
  <si>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</si>
  <si>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</si>
  <si>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</si>
  <si>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</si>
  <si>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</si>
  <si>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</si>
  <si>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</si>
  <si>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</si>
  <si>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</si>
  <si>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</si>
  <si>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</si>
  <si>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</si>
  <si>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</si>
  <si>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</si>
  <si>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</si>
  <si>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</si>
  <si>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</si>
  <si>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</si>
  <si>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</si>
  <si>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</si>
  <si>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</si>
  <si>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</si>
  <si>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</si>
  <si>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</si>
  <si>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</si>
  <si>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</si>
  <si>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</si>
  <si>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</si>
  <si>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</si>
  <si>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</si>
  <si>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</si>
  <si>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</si>
  <si>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</si>
  <si>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</si>
  <si>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</si>
  <si>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</si>
  <si>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</si>
  <si>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</si>
  <si>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</si>
  <si>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</si>
  <si>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</si>
  <si>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</si>
  <si>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</si>
  <si>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</si>
  <si>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</si>
  <si>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</si>
  <si>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</si>
  <si>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</si>
  <si>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</si>
  <si>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</si>
  <si>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</si>
  <si>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</si>
  <si>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</si>
  <si>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</si>
  <si>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</si>
  <si>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</si>
  <si>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</si>
  <si>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</si>
  <si>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</si>
  <si>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</si>
  <si>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</si>
  <si>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</si>
  <si>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</si>
  <si>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</si>
  <si>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</si>
  <si>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</si>
  <si>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</si>
  <si>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</si>
  <si>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</si>
  <si>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</si>
  <si>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</si>
  <si>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</si>
  <si>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</si>
  <si>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</si>
  <si>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</si>
  <si>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</si>
  <si>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</si>
  <si>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</si>
  <si>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</si>
  <si>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</si>
  <si>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</si>
  <si>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</si>
  <si>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</si>
  <si>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</si>
  <si>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</si>
  <si>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</si>
  <si>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</si>
  <si>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</si>
  <si>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</si>
  <si>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</si>
  <si>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</si>
  <si>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</si>
  <si>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</si>
  <si>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</si>
  <si>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</si>
  <si>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</si>
  <si>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</si>
  <si>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</si>
  <si>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</si>
  <si>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</si>
  <si>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</si>
  <si>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</si>
  <si>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</si>
  <si>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</si>
  <si>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</si>
  <si>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</si>
  <si>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</si>
  <si>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</si>
  <si>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</si>
  <si>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</si>
  <si>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</si>
  <si>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</si>
  <si>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</si>
  <si>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</si>
  <si>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</si>
  <si>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</si>
  <si>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</si>
  <si>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</si>
  <si>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</si>
  <si>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</si>
  <si>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</si>
  <si>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</si>
  <si>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</si>
  <si>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</si>
  <si>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</si>
  <si>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</si>
  <si>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</si>
  <si>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</si>
  <si>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</si>
  <si>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</si>
  <si>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</si>
  <si>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</si>
  <si>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</si>
  <si>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</si>
  <si>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</si>
  <si>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</si>
  <si>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</si>
  <si>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</si>
  <si>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</si>
  <si>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</si>
  <si>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</si>
  <si>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</si>
  <si>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</si>
  <si>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</si>
  <si>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</si>
  <si>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</si>
  <si>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</si>
  <si>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</si>
  <si>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</si>
  <si>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</si>
  <si>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</si>
  <si>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</si>
  <si>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</si>
  <si>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</si>
  <si>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</si>
  <si>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</si>
  <si>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</si>
  <si>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</si>
  <si>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</si>
  <si>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</si>
  <si>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</si>
  <si>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</si>
  <si>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</si>
  <si>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</si>
  <si>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</si>
  <si>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</si>
  <si>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</si>
  <si>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</si>
  <si>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</si>
  <si>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</si>
  <si>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</si>
  <si>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</si>
  <si>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</si>
  <si>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</si>
  <si>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</si>
  <si>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</si>
  <si>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</si>
  <si>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</si>
  <si>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</si>
  <si>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</si>
  <si>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</si>
  <si>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</si>
  <si>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</si>
  <si>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</si>
  <si>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</si>
  <si>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</si>
  <si>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</si>
  <si>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</si>
  <si>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</si>
  <si>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</si>
  <si>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</si>
  <si>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</si>
  <si>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</si>
  <si>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</si>
  <si>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</si>
  <si>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</si>
  <si>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</si>
  <si>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</si>
  <si>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</si>
  <si>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</si>
  <si>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</si>
  <si>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</si>
  <si>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</si>
  <si>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</si>
  <si>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</si>
  <si>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</si>
  <si>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</si>
  <si>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</si>
  <si>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</si>
  <si>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</si>
  <si>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</si>
  <si>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</si>
  <si>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</si>
  <si>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</si>
  <si>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</si>
  <si>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</si>
  <si>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</si>
  <si>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</si>
  <si>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</si>
  <si>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</si>
  <si>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</si>
  <si>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</si>
  <si>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</si>
  <si>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</si>
  <si>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</si>
  <si>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</si>
  <si>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</si>
  <si>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</si>
  <si>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</si>
  <si>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</si>
  <si>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</si>
  <si>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</si>
  <si>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</si>
  <si>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</si>
  <si>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</si>
  <si>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</si>
  <si>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</si>
  <si>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</si>
  <si>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</si>
  <si>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</si>
  <si>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</si>
  <si>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</si>
  <si>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</si>
  <si>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</si>
  <si>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</si>
  <si>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</si>
  <si>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</si>
  <si>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</si>
  <si>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</si>
  <si>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</si>
  <si>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</si>
  <si>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</si>
  <si>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</si>
  <si>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</si>
  <si>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</si>
  <si>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</si>
  <si>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</si>
  <si>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</si>
  <si>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</si>
  <si>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</si>
  <si>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</si>
  <si>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</si>
  <si>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</si>
  <si>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</si>
  <si>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</si>
  <si>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</si>
  <si>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</si>
  <si>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</si>
  <si>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</si>
  <si>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</si>
  <si>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</si>
  <si>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</si>
  <si>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</si>
  <si>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</si>
  <si>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</si>
  <si>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</si>
  <si>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</si>
  <si>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</si>
  <si>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</si>
  <si>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</si>
  <si>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</si>
  <si>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</si>
  <si>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</si>
  <si>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</si>
  <si>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</si>
  <si>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</si>
  <si>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</si>
  <si>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</si>
  <si>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</si>
  <si>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</si>
  <si>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</si>
  <si>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</si>
  <si>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</si>
  <si>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</si>
  <si>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</si>
  <si>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</si>
  <si>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</si>
  <si>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</si>
  <si>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</si>
  <si>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</si>
  <si>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</si>
  <si>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</si>
  <si>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</si>
  <si>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</si>
  <si>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</si>
  <si>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</si>
  <si>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</si>
  <si>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</si>
  <si>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</si>
  <si>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</si>
  <si>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</si>
  <si>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</si>
  <si>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</si>
  <si>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</si>
  <si>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</si>
  <si>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</si>
  <si>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</si>
  <si>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</si>
  <si>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</si>
  <si>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</si>
  <si>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</si>
  <si>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</si>
  <si>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</si>
  <si>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</si>
  <si>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</si>
  <si>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</si>
  <si>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</si>
  <si>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</si>
  <si>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</si>
  <si>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</si>
  <si>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</si>
  <si>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</si>
  <si>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</si>
  <si>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</si>
  <si>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</si>
  <si>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</si>
  <si>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</si>
  <si>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</si>
  <si>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</si>
  <si>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</si>
  <si>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</si>
  <si>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</si>
  <si>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</si>
  <si>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</si>
  <si>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</si>
  <si>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</si>
  <si>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</si>
  <si>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</si>
  <si>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</si>
  <si>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</si>
  <si>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</si>
  <si>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</si>
  <si>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</si>
  <si>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</si>
  <si>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</si>
  <si>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</si>
  <si>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</si>
  <si>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</si>
  <si>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</si>
  <si>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</si>
  <si>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</si>
  <si>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</si>
  <si>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</si>
  <si>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</si>
  <si>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</si>
  <si>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</si>
  <si>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</si>
  <si>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</si>
  <si>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</si>
  <si>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</si>
  <si>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</si>
  <si>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</si>
  <si>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</si>
  <si>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</si>
  <si>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</si>
  <si>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</si>
  <si>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</si>
  <si>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</si>
  <si>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</si>
  <si>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</si>
  <si>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</si>
  <si>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</si>
  <si>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</si>
  <si>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</si>
  <si>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</si>
  <si>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</si>
  <si>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</si>
  <si>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</si>
  <si>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</si>
  <si>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</si>
  <si>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</si>
  <si>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</si>
  <si>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</si>
  <si>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</si>
  <si>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</si>
  <si>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</si>
  <si>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</si>
  <si>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</si>
  <si>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</si>
  <si>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</si>
  <si>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</si>
  <si>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</si>
  <si>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</si>
  <si>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</si>
  <si>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</si>
  <si>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</si>
  <si>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</si>
  <si>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</si>
  <si>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</si>
  <si>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</si>
  <si>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</si>
  <si>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</si>
  <si>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</si>
  <si>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</si>
  <si>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</si>
  <si>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</si>
  <si>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</si>
  <si>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</si>
  <si>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</si>
  <si>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</si>
  <si>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</si>
  <si>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</si>
  <si>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</si>
  <si>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</si>
  <si>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</si>
  <si>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</si>
  <si>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</si>
  <si>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</si>
  <si>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</si>
  <si>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</si>
  <si>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</si>
  <si>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</si>
  <si>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</si>
  <si>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</si>
  <si>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</si>
  <si>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</si>
  <si>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</si>
  <si>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</si>
  <si>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</si>
  <si>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</si>
  <si>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</si>
  <si>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</si>
  <si>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</si>
  <si>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</si>
  <si>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</si>
  <si>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</si>
  <si>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</si>
  <si>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</si>
  <si>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</si>
  <si>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</si>
  <si>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</si>
  <si>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</si>
  <si>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</si>
  <si>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</si>
  <si>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</si>
  <si>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</si>
  <si>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</si>
  <si>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</si>
  <si>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</si>
  <si>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</si>
  <si>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</si>
  <si>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</si>
  <si>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</si>
  <si>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</si>
  <si>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</si>
  <si>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</si>
  <si>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</si>
  <si>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</si>
  <si>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</si>
  <si>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</si>
  <si>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</si>
  <si>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</si>
  <si>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</si>
  <si>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</si>
  <si>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</si>
  <si>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</si>
  <si>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</si>
  <si>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</si>
  <si>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</si>
  <si>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</si>
  <si>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</si>
  <si>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</si>
  <si>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</si>
  <si>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</si>
  <si>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</si>
  <si>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</si>
  <si>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</si>
  <si>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</si>
  <si>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</si>
  <si>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</si>
  <si>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</si>
  <si>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</si>
  <si>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</si>
  <si>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</si>
  <si>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</si>
  <si>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</si>
  <si>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</si>
  <si>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</si>
  <si>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</si>
  <si>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</si>
  <si>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</si>
  <si>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</si>
  <si>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</si>
  <si>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</si>
  <si>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</si>
  <si>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</si>
  <si>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</si>
  <si>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</si>
  <si>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</si>
  <si>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</si>
  <si>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</si>
  <si>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</si>
  <si>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</si>
  <si>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</si>
  <si>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</si>
  <si>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</si>
  <si>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</si>
  <si>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</si>
  <si>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</si>
  <si>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</si>
  <si>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</si>
  <si>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</si>
  <si>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</si>
  <si>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</si>
  <si>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</si>
  <si>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</si>
  <si>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</si>
  <si>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</si>
  <si>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</si>
  <si>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</si>
  <si>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</si>
  <si>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</si>
  <si>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</si>
  <si>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</si>
  <si>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</si>
  <si>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</si>
  <si>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</si>
  <si>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</si>
  <si>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</si>
  <si>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</si>
  <si>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</si>
  <si>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</si>
  <si>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</si>
  <si>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</si>
  <si>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</si>
  <si>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</si>
  <si>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</si>
  <si>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</si>
  <si>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</si>
  <si>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</si>
  <si>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</si>
  <si>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</si>
  <si>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</si>
  <si>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</si>
  <si>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</si>
  <si>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</si>
  <si>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</si>
  <si>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</si>
  <si>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</si>
  <si>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</si>
  <si>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</si>
  <si>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</si>
  <si>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</si>
  <si>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</si>
  <si>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</si>
  <si>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</si>
  <si>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</si>
  <si>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</si>
  <si>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</si>
  <si>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</si>
  <si>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</si>
  <si>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</si>
  <si>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</si>
  <si>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</si>
  <si>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</si>
  <si>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</si>
  <si>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</si>
  <si>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</si>
  <si>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</si>
  <si>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</si>
  <si>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</si>
  <si>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</si>
  <si>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</si>
  <si>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</si>
  <si>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</si>
  <si>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</si>
  <si>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</si>
  <si>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</si>
  <si>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</si>
  <si>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</si>
  <si>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</si>
  <si>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</si>
  <si>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</si>
  <si>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</si>
  <si>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</si>
  <si>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</si>
  <si>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</si>
  <si>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</si>
  <si>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</si>
  <si>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</si>
  <si>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</si>
  <si>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</si>
  <si>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</si>
  <si>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</si>
  <si>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</si>
  <si>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</si>
  <si>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</si>
  <si>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</si>
  <si>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</si>
  <si>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</si>
  <si>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</si>
  <si>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</si>
  <si>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</si>
  <si>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</si>
  <si>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</si>
  <si>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</si>
  <si>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</si>
  <si>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</si>
  <si>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</si>
  <si>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</si>
  <si>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</si>
  <si>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</si>
  <si>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</si>
  <si>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</si>
  <si>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</si>
  <si>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</si>
  <si>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</si>
  <si>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</si>
  <si>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</si>
  <si>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</si>
  <si>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</si>
  <si>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</si>
  <si>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</si>
  <si>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</si>
  <si>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</si>
  <si>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</si>
  <si>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</si>
  <si>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</si>
  <si>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</si>
  <si>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</si>
  <si>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</si>
  <si>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</si>
  <si>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</si>
  <si>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</si>
  <si>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</si>
  <si>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</si>
  <si>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</si>
  <si>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</si>
  <si>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</si>
  <si>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</si>
  <si>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</si>
  <si>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</si>
  <si>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</si>
  <si>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</si>
  <si>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</si>
  <si>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</si>
  <si>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</si>
  <si>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</si>
  <si>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</si>
  <si>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</si>
  <si>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</si>
  <si>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</si>
  <si>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</si>
  <si>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</si>
  <si>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</si>
  <si>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</si>
  <si>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</si>
  <si>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</si>
  <si>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</si>
  <si>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</si>
  <si>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</si>
  <si>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</si>
  <si>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</si>
  <si>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</si>
  <si>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</si>
  <si>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</si>
  <si>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</si>
  <si>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</si>
  <si>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</si>
  <si>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</si>
  <si>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</si>
  <si>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</si>
  <si>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</si>
  <si>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</si>
  <si>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</si>
  <si>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</si>
  <si>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</si>
  <si>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</si>
  <si>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</si>
  <si>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</si>
  <si>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</si>
  <si>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</si>
  <si>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</si>
  <si>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</si>
  <si>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</si>
  <si>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</si>
  <si>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</si>
  <si>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</si>
  <si>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</si>
  <si>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</si>
  <si>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</si>
  <si>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</si>
  <si>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</si>
  <si>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</si>
  <si>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</si>
  <si>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</si>
  <si>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</si>
  <si>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</si>
  <si>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</si>
  <si>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</si>
  <si>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</si>
  <si>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</si>
  <si>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</si>
  <si>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</si>
  <si>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</si>
  <si>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</si>
  <si>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</si>
  <si>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</si>
  <si>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</si>
  <si>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</si>
  <si>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</si>
  <si>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</si>
  <si>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</si>
  <si>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</si>
  <si>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</si>
  <si>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</si>
  <si>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</si>
  <si>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</si>
  <si>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</si>
  <si>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</si>
  <si>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</si>
  <si>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</si>
  <si>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</si>
  <si>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</si>
  <si>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</si>
  <si>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</si>
  <si>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</si>
  <si>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</si>
  <si>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</si>
  <si>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</si>
  <si>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</si>
  <si>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</si>
  <si>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</si>
  <si>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</si>
  <si>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</si>
  <si>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</si>
  <si>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</si>
  <si>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</si>
  <si>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</si>
  <si>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</si>
  <si>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</si>
  <si>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</si>
  <si>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</si>
  <si>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</si>
  <si>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</si>
  <si>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</si>
  <si>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</si>
  <si>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</si>
  <si>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</si>
  <si>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</si>
  <si>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</si>
  <si>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</si>
  <si>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</si>
  <si>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</si>
  <si>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</si>
  <si>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</si>
  <si>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</si>
  <si>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</si>
  <si>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</si>
  <si>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</si>
  <si>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</si>
  <si>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</si>
  <si>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</si>
  <si>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</si>
  <si>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</si>
  <si>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</si>
  <si>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</si>
  <si>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</si>
  <si>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</si>
  <si>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</si>
  <si>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</si>
  <si>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</si>
  <si>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</si>
  <si>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</si>
  <si>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</si>
  <si>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</si>
  <si>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</si>
  <si>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</si>
  <si>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</si>
  <si>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</si>
  <si>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</si>
  <si>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</si>
  <si>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</si>
  <si>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</si>
  <si>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</si>
  <si>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</si>
  <si>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</si>
  <si>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</si>
  <si>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</si>
  <si>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</si>
  <si>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</si>
  <si>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</si>
  <si>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</si>
  <si>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</si>
  <si>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</si>
  <si>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</si>
  <si>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</si>
  <si>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</si>
  <si>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</si>
  <si>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</si>
  <si>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</si>
  <si>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</si>
  <si>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</si>
  <si>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</si>
  <si>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</si>
  <si>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</si>
  <si>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</si>
  <si>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</si>
  <si>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</si>
  <si>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</si>
  <si>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</si>
  <si>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</si>
  <si>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</si>
  <si>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</si>
  <si>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</si>
  <si>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</si>
  <si>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</si>
  <si>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</si>
  <si>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</si>
  <si>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</si>
  <si>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</si>
  <si>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</si>
  <si>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</si>
  <si>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</si>
  <si>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</si>
  <si>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</si>
  <si>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</si>
  <si>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</si>
  <si>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</si>
  <si>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</si>
  <si>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</si>
  <si>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</si>
  <si>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</si>
  <si>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</si>
  <si>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</si>
  <si>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</si>
  <si>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</si>
  <si>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</si>
  <si>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</si>
  <si>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</si>
  <si>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</si>
  <si>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</si>
  <si>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</si>
  <si>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</si>
  <si>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</si>
  <si>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</si>
  <si>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</si>
  <si>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</si>
  <si>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</si>
  <si>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</si>
  <si>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</si>
  <si>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</si>
  <si>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</si>
  <si>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</si>
  <si>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</si>
  <si>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</si>
  <si>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</si>
  <si>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</si>
  <si>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</si>
  <si>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</si>
  <si>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</si>
  <si>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</si>
  <si>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</si>
  <si>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</si>
  <si>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</si>
  <si>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</si>
  <si>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</si>
  <si>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</si>
  <si>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</si>
  <si>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</si>
  <si>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</si>
  <si>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</si>
  <si>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</si>
  <si>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</si>
  <si>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</si>
  <si>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</si>
  <si>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</si>
  <si>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</si>
  <si>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</si>
  <si>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</si>
  <si>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</si>
  <si>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</si>
  <si>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</si>
  <si>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</si>
  <si>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</si>
  <si>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</si>
  <si>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</si>
  <si>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</si>
  <si>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</si>
  <si>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</si>
  <si>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</si>
  <si>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</si>
  <si>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</si>
  <si>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</si>
  <si>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</si>
  <si>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</si>
  <si>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</si>
  <si>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</si>
  <si>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</si>
  <si>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</si>
  <si>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</si>
  <si>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</si>
  <si>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</si>
  <si>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</si>
  <si>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</si>
  <si>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</si>
  <si>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</si>
  <si>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</si>
  <si>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</si>
  <si>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</si>
  <si>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</si>
  <si>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</si>
  <si>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</si>
  <si>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</si>
  <si>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</si>
  <si>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</si>
  <si>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</si>
  <si>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</si>
  <si>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</si>
  <si>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</si>
  <si>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</si>
  <si>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</si>
  <si>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</si>
  <si>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</si>
  <si>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</si>
  <si>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</si>
  <si>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</si>
  <si>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</si>
  <si>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</si>
  <si>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</si>
  <si>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</si>
  <si>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</si>
  <si>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</si>
  <si>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</si>
  <si>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</si>
  <si>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</si>
  <si>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</si>
  <si>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</si>
  <si>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</si>
  <si>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</si>
  <si>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</si>
  <si>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</si>
  <si>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</si>
  <si>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</si>
  <si>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</si>
  <si>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</si>
  <si>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</si>
  <si>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</si>
  <si>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</si>
  <si>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</si>
  <si>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</si>
  <si>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</si>
  <si>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</si>
  <si>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</si>
  <si>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</si>
  <si>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</si>
  <si>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</si>
  <si>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</si>
  <si>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</si>
  <si>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</si>
  <si>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</si>
  <si>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</si>
  <si>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</si>
  <si>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</si>
  <si>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</si>
  <si>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</si>
  <si>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</si>
  <si>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</si>
  <si>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</si>
  <si>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</si>
  <si>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</si>
  <si>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</si>
  <si>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</si>
  <si>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</si>
  <si>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</si>
  <si>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</si>
  <si>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</si>
  <si>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</si>
  <si>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</si>
  <si>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</si>
  <si>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</si>
  <si>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</si>
  <si>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</si>
  <si>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</si>
  <si>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</si>
  <si>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</si>
  <si>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</si>
  <si>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</si>
  <si>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</si>
  <si>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</si>
  <si>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</si>
  <si>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</si>
  <si>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</si>
  <si>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</si>
  <si>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</si>
  <si>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</si>
  <si>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</si>
  <si>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</si>
  <si>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</si>
  <si>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</si>
  <si>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</si>
  <si>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</si>
  <si>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</si>
  <si>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</si>
  <si>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</si>
  <si>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</si>
  <si>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</si>
  <si>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</si>
  <si>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</si>
  <si>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</si>
  <si>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</si>
  <si>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</si>
  <si>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</si>
  <si>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</si>
  <si>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</si>
  <si>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</si>
  <si>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</si>
  <si>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</si>
  <si>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</si>
  <si>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</si>
  <si>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</si>
  <si>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</si>
  <si>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</si>
  <si>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</si>
  <si>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</si>
  <si>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</si>
  <si>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</si>
  <si>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</si>
  <si>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</si>
  <si>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</si>
  <si>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</si>
  <si>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</si>
  <si>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</si>
  <si>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</si>
  <si>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</si>
  <si>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</si>
  <si>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</si>
  <si>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</si>
  <si>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</si>
  <si>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</si>
  <si>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</si>
  <si>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</si>
  <si>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</si>
  <si>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</si>
  <si>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</si>
  <si>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</si>
  <si>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</si>
  <si>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</si>
  <si>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</si>
  <si>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</si>
  <si>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</si>
  <si>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</si>
  <si>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</si>
  <si>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</si>
  <si>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</si>
  <si>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</si>
  <si>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</si>
  <si>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</si>
  <si>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</si>
  <si>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</si>
  <si>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</si>
  <si>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</si>
  <si>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</si>
  <si>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</si>
  <si>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</si>
  <si>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</si>
  <si>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</si>
  <si>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</si>
  <si>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</si>
  <si>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</si>
  <si>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</si>
  <si>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</si>
  <si>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</si>
  <si>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</si>
  <si>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</si>
  <si>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</si>
  <si>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</si>
  <si>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</si>
  <si>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</si>
  <si>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</si>
  <si>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</si>
  <si>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</si>
  <si>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</si>
  <si>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</si>
  <si>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</si>
  <si>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</si>
  <si>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</si>
  <si>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</si>
  <si>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</si>
  <si>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</si>
  <si>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</si>
  <si>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</si>
  <si>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</si>
  <si>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</si>
  <si>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</si>
  <si>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</si>
  <si>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</si>
  <si>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</si>
  <si>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</si>
  <si>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</si>
  <si>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</si>
  <si>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</si>
  <si>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</si>
  <si>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</si>
  <si>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</si>
  <si>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</si>
  <si>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</si>
  <si>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</si>
  <si>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</si>
  <si>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</si>
  <si>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</si>
  <si>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</si>
  <si>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</si>
  <si>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</si>
  <si>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</si>
  <si>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</si>
  <si>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</si>
  <si>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</si>
  <si>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</si>
  <si>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</si>
  <si>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</si>
  <si>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</si>
  <si>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</si>
  <si>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</si>
  <si>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</si>
  <si>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</si>
  <si>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</si>
  <si>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</si>
  <si>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</si>
  <si>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</si>
  <si>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</si>
  <si>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</si>
  <si>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</si>
  <si>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</si>
  <si>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</si>
  <si>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</si>
  <si>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</si>
  <si>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</si>
  <si>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</si>
  <si>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</si>
  <si>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</si>
  <si>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</si>
  <si>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</si>
  <si>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</si>
  <si>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</si>
  <si>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</si>
  <si>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</si>
  <si>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</si>
  <si>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</si>
  <si>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</si>
  <si>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</si>
  <si>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</si>
  <si>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</si>
  <si>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</si>
  <si>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</si>
  <si>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</si>
  <si>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</si>
  <si>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</si>
  <si>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</si>
  <si>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</si>
  <si>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</si>
  <si>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</si>
  <si>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</si>
  <si>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</si>
  <si>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</si>
  <si>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</si>
  <si>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</si>
  <si>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</si>
  <si>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</si>
  <si>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</si>
  <si>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</si>
  <si>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</si>
  <si>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</si>
  <si>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</si>
  <si>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</si>
  <si>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</si>
  <si>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</si>
  <si>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</si>
  <si>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</si>
  <si>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</si>
  <si>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</si>
  <si>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</si>
  <si>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</si>
  <si>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</si>
  <si>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</si>
  <si>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</si>
  <si>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</si>
  <si>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</si>
  <si>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</si>
  <si>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</si>
  <si>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</si>
  <si>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</si>
  <si>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</si>
  <si>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</si>
  <si>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</si>
  <si>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</si>
  <si>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</si>
  <si>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</si>
  <si>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</si>
  <si>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</si>
  <si>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</si>
  <si>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</si>
  <si>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</si>
  <si>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</si>
  <si>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</si>
  <si>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</si>
  <si>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</si>
  <si>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</si>
  <si>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</si>
  <si>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</si>
  <si>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</si>
  <si>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</si>
  <si>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</si>
  <si>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</si>
  <si>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</si>
  <si>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</si>
  <si>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</si>
  <si>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</si>
  <si>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</si>
  <si>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</si>
  <si>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</si>
  <si>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</si>
  <si>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</si>
  <si>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</si>
  <si>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</si>
  <si>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</si>
  <si>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</si>
  <si>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</si>
  <si>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</si>
  <si>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</si>
  <si>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</si>
  <si>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</si>
  <si>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</si>
  <si>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</si>
  <si>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</si>
  <si>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</si>
  <si>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</si>
  <si>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</si>
  <si>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</si>
  <si>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</si>
  <si>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</si>
  <si>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</si>
  <si>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</si>
  <si>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</si>
  <si>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</si>
  <si>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</si>
  <si>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</si>
  <si>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</si>
  <si>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</si>
  <si>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</si>
  <si>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</si>
  <si>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</si>
  <si>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</si>
  <si>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</si>
  <si>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</si>
  <si>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</si>
  <si>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</si>
  <si>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</si>
  <si>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</si>
  <si>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</si>
  <si>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</si>
  <si>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</si>
  <si>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</si>
  <si>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</si>
  <si>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</si>
  <si>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</si>
  <si>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</si>
  <si>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</si>
  <si>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</si>
  <si>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</si>
  <si>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</si>
  <si>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</si>
  <si>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</si>
  <si>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</si>
  <si>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</si>
  <si>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</si>
  <si>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</si>
  <si>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</si>
  <si>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</si>
  <si>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</si>
  <si>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</si>
  <si>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</si>
  <si>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</si>
  <si>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</si>
  <si>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</si>
  <si>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</si>
  <si>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</si>
  <si>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</si>
  <si>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</si>
  <si>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</si>
  <si>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</si>
  <si>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</si>
  <si>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</si>
  <si>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</si>
  <si>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</si>
  <si>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</si>
  <si>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</si>
  <si>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</si>
  <si>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</si>
  <si>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</si>
  <si>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</si>
  <si>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</si>
  <si>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</si>
  <si>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</si>
  <si>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</si>
  <si>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</si>
  <si>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</si>
  <si>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</si>
  <si>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</si>
  <si>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</si>
  <si>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</si>
  <si>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</si>
  <si>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</si>
  <si>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</si>
  <si>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</si>
  <si>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</si>
  <si>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</si>
  <si>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</si>
  <si>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</si>
  <si>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</si>
  <si>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</si>
  <si>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</si>
  <si>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</si>
  <si>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</si>
  <si>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</si>
  <si>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</si>
  <si>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</si>
  <si>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</si>
  <si>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</si>
  <si>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</si>
  <si>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</si>
  <si>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</si>
  <si>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</si>
  <si>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</si>
  <si>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</si>
  <si>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</si>
  <si>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</si>
  <si>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</si>
  <si>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</si>
  <si>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</si>
  <si>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</si>
  <si>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</si>
  <si>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</si>
  <si>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</si>
  <si>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</si>
  <si>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</si>
  <si>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</si>
  <si>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</si>
  <si>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</si>
  <si>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</si>
  <si>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</si>
  <si>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</si>
  <si>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</si>
  <si>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</si>
  <si>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</si>
  <si>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</si>
  <si>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</si>
  <si>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</si>
  <si>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</si>
  <si>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</si>
  <si>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</si>
  <si>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</si>
  <si>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</si>
  <si>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</si>
  <si>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</si>
  <si>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</si>
  <si>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</si>
  <si>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</si>
  <si>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</si>
  <si>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</si>
  <si>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</si>
  <si>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</si>
  <si>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</si>
  <si>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</si>
  <si>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</si>
  <si>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</si>
  <si>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</si>
  <si>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</si>
  <si>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</si>
  <si>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</si>
  <si>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</si>
  <si>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</si>
  <si>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</si>
  <si>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</si>
  <si>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</si>
  <si>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</si>
  <si>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</si>
  <si>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</si>
  <si>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</si>
  <si>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</si>
  <si>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</si>
  <si>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</si>
  <si>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</si>
  <si>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</si>
  <si>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</si>
  <si>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</si>
  <si>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</si>
  <si>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</si>
  <si>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</si>
  <si>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</si>
  <si>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</si>
  <si>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</si>
  <si>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</si>
  <si>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</si>
  <si>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</si>
  <si>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</si>
  <si>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</si>
  <si>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</si>
  <si>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</si>
  <si>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</si>
  <si>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</si>
  <si>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</si>
  <si>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</si>
  <si>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</si>
  <si>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</si>
  <si>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</si>
  <si>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</si>
  <si>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</si>
  <si>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</si>
  <si>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</si>
  <si>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</si>
  <si>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</si>
  <si>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</si>
  <si>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</si>
  <si>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</si>
  <si>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</si>
  <si>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</si>
  <si>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</si>
  <si>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</si>
  <si>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</si>
  <si>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</si>
  <si>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</si>
  <si>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</si>
  <si>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</si>
  <si>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</si>
  <si>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</si>
  <si>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</si>
  <si>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</si>
  <si>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</si>
  <si>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</si>
  <si>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</si>
  <si>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</si>
  <si>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</si>
  <si>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</si>
  <si>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</si>
  <si>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</si>
  <si>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</si>
  <si>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</si>
  <si>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</si>
  <si>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</si>
  <si>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</si>
  <si>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</si>
  <si>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</si>
  <si>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</si>
  <si>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</si>
  <si>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</si>
  <si>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</si>
  <si>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</si>
  <si>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</si>
  <si>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</si>
  <si>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</si>
  <si>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</si>
  <si>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</si>
  <si>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</si>
  <si>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</si>
  <si>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</si>
  <si>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</si>
  <si>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</si>
  <si>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</si>
  <si>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</si>
  <si>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</si>
  <si>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</si>
  <si>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</si>
  <si>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</si>
  <si>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</si>
  <si>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</si>
  <si>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</si>
  <si>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</si>
  <si>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</si>
  <si>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</si>
  <si>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</si>
  <si>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</si>
  <si>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</si>
  <si>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</si>
  <si>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</si>
  <si>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</si>
  <si>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</si>
  <si>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</si>
  <si>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</si>
  <si>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</si>
  <si>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</si>
  <si>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</si>
  <si>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</si>
  <si>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</si>
  <si>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</si>
  <si>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</si>
  <si>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</si>
  <si>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</si>
  <si>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</si>
  <si>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</si>
  <si>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</si>
  <si>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</si>
  <si>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</si>
  <si>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</si>
  <si>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</si>
  <si>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</si>
  <si>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</si>
  <si>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</si>
  <si>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</si>
  <si>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</si>
  <si>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</si>
  <si>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</si>
  <si>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</si>
  <si>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</si>
  <si>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</si>
  <si>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</si>
  <si>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</si>
  <si>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</si>
  <si>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</si>
  <si>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</si>
  <si>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</si>
  <si>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</si>
  <si>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</si>
  <si>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</si>
  <si>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</si>
  <si>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</si>
  <si>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</si>
  <si>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</si>
  <si>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</si>
  <si>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</si>
  <si>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</si>
  <si>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</si>
  <si>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</si>
  <si>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</si>
  <si>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</si>
  <si>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</si>
  <si>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</si>
  <si>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</si>
  <si>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</si>
  <si>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</si>
  <si>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</si>
  <si>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</si>
  <si>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</si>
  <si>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</si>
  <si>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</si>
  <si>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</si>
  <si>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</si>
  <si>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</si>
  <si>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</si>
  <si>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</si>
  <si>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</si>
  <si>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</si>
  <si>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</si>
  <si>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</si>
  <si>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</si>
  <si>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</si>
  <si>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</si>
  <si>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</si>
  <si>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</si>
  <si>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</si>
  <si>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</si>
  <si>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</si>
  <si>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</si>
  <si>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</si>
  <si>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</si>
  <si>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</si>
  <si>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</si>
  <si>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</si>
  <si>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</si>
  <si>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</si>
  <si>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</si>
  <si>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</si>
  <si>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</si>
  <si>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</si>
  <si>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</si>
  <si>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</si>
  <si>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</si>
  <si>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</si>
  <si>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</si>
  <si>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</si>
  <si>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</si>
  <si>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</si>
  <si>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</si>
  <si>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</si>
  <si>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</si>
  <si>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</si>
  <si>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</si>
  <si>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</si>
  <si>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</si>
  <si>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</si>
  <si>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</si>
  <si>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</si>
  <si>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</si>
  <si>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</si>
  <si>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</si>
  <si>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</si>
  <si>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</si>
  <si>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</si>
  <si>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</si>
  <si>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</si>
  <si>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</si>
  <si>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</si>
  <si>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</si>
  <si>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</si>
  <si>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</si>
  <si>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</si>
  <si>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</si>
  <si>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</si>
  <si>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</si>
  <si>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</si>
  <si>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</si>
  <si>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</si>
  <si>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</si>
  <si>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</si>
  <si>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</si>
  <si>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</si>
  <si>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</si>
  <si>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</si>
  <si>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</si>
  <si>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</si>
  <si>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</si>
  <si>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</si>
  <si>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</si>
  <si>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</si>
  <si>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</si>
  <si>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</si>
  <si>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</si>
  <si>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</si>
  <si>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</si>
  <si>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</si>
  <si>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</si>
  <si>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</si>
  <si>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</si>
  <si>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</si>
  <si>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</si>
  <si>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</si>
  <si>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</si>
  <si>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</si>
  <si>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</si>
  <si>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</si>
  <si>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</si>
  <si>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</si>
  <si>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</si>
  <si>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</si>
  <si>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</si>
  <si>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</si>
  <si>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</si>
  <si>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</si>
  <si>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</si>
  <si>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</si>
  <si>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</si>
  <si>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</si>
  <si>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</si>
  <si>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</si>
  <si>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</si>
  <si>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</si>
  <si>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</si>
  <si>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</si>
  <si>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</si>
  <si>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</si>
  <si>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</si>
  <si>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</si>
  <si>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</si>
  <si>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</si>
  <si>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</si>
  <si>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</si>
  <si>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</si>
  <si>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</si>
  <si>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</si>
  <si>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</si>
  <si>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</si>
  <si>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</si>
  <si>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</si>
  <si>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</si>
  <si>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</si>
  <si>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</si>
  <si>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</si>
  <si>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</si>
  <si>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</si>
  <si>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</si>
  <si>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</si>
  <si>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</si>
  <si>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</si>
  <si>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</si>
  <si>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</si>
  <si>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</si>
  <si>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</si>
  <si>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</si>
  <si>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</si>
  <si>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</si>
  <si>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</si>
  <si>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</si>
  <si>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</si>
  <si>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</si>
  <si>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</si>
  <si>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</si>
  <si>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</si>
  <si>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</si>
  <si>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</si>
  <si>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</si>
  <si>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</si>
  <si>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</si>
  <si>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</si>
  <si>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</si>
  <si>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</si>
  <si>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</si>
  <si>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</si>
  <si>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</si>
  <si>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</si>
  <si>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</si>
  <si>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</si>
  <si>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</si>
  <si>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</si>
  <si>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</si>
  <si>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</si>
  <si>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</si>
  <si>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</si>
  <si>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</si>
  <si>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</si>
  <si>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</si>
  <si>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</si>
  <si>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</si>
  <si>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</si>
  <si>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</si>
  <si>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</si>
  <si>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</si>
  <si>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</si>
  <si>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</si>
  <si>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</si>
  <si>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</si>
  <si>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</si>
  <si>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</si>
  <si>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</si>
  <si>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</si>
  <si>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</si>
  <si>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</si>
  <si>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</si>
  <si>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</si>
  <si>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</si>
  <si>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</si>
  <si>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</si>
  <si>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</si>
  <si>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</si>
  <si>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</si>
  <si>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</si>
  <si>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</si>
  <si>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</si>
  <si>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</si>
  <si>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</si>
  <si>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</si>
  <si>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</si>
  <si>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</si>
  <si>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</si>
  <si>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</si>
  <si>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</si>
  <si>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</si>
  <si>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</si>
  <si>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</si>
  <si>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</si>
  <si>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</si>
  <si>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</si>
  <si>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</si>
  <si>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</si>
  <si>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</si>
  <si>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</si>
  <si>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</si>
  <si>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</si>
  <si>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</si>
  <si>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</si>
  <si>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</si>
  <si>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</si>
  <si>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</si>
  <si>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</si>
  <si>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</si>
  <si>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</si>
  <si>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</si>
  <si>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</si>
  <si>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</si>
  <si>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</si>
  <si>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</si>
  <si>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</si>
  <si>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</si>
  <si>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</si>
  <si>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</si>
  <si>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</si>
  <si>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</si>
  <si>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</si>
  <si>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</si>
  <si>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</si>
  <si>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</si>
  <si>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</si>
  <si>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</si>
  <si>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</si>
  <si>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</si>
  <si>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</si>
  <si>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</si>
  <si>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</si>
  <si>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</si>
  <si>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</si>
  <si>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</si>
  <si>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</si>
  <si>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</si>
  <si>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</si>
  <si>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</si>
  <si>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</si>
  <si>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</si>
  <si>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</si>
  <si>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</si>
  <si>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</si>
  <si>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</si>
  <si>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</si>
  <si>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</si>
  <si>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</si>
  <si>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</si>
  <si>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</si>
  <si>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</si>
  <si>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</si>
  <si>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</si>
  <si>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</si>
  <si>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</si>
  <si>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</si>
  <si>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</si>
  <si>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</si>
  <si>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</si>
  <si>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</si>
  <si>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</si>
  <si>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</si>
  <si>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</si>
  <si>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</si>
  <si>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</si>
  <si>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</si>
  <si>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</si>
  <si>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</si>
  <si>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</si>
  <si>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</si>
  <si>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</si>
  <si>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</si>
  <si>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</si>
  <si>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</si>
  <si>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</si>
  <si>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</si>
  <si>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</si>
  <si>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</si>
  <si>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</si>
  <si>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</si>
  <si>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</si>
  <si>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</si>
  <si>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</si>
  <si>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</si>
  <si>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</si>
  <si>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</si>
  <si>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</si>
  <si>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</si>
  <si>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</si>
  <si>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</si>
  <si>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</si>
  <si>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</si>
  <si>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</si>
  <si>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</si>
  <si>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</si>
  <si>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</si>
  <si>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</si>
  <si>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</si>
  <si>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</si>
  <si>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</si>
  <si>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</si>
  <si>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</si>
  <si>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</si>
  <si>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</si>
  <si>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</si>
  <si>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</si>
  <si>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</si>
  <si>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</si>
  <si>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</si>
  <si>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</si>
  <si>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</si>
  <si>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</si>
  <si>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</si>
  <si>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</si>
  <si>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</si>
  <si>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</si>
  <si>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</si>
  <si>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</si>
  <si>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</si>
  <si>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</si>
  <si>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</si>
  <si>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</si>
  <si>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</si>
  <si>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</si>
  <si>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</si>
  <si>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</si>
  <si>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</si>
  <si>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</si>
  <si>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</si>
  <si>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</si>
  <si>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</si>
  <si>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</si>
  <si>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</si>
  <si>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</si>
  <si>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</si>
  <si>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</si>
  <si>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</si>
  <si>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</si>
  <si>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</si>
  <si>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</si>
  <si>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</si>
  <si>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</si>
  <si>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</si>
  <si>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</si>
  <si>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</si>
  <si>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</si>
  <si>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</si>
  <si>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</si>
  <si>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</si>
  <si>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</si>
  <si>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</si>
  <si>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</si>
  <si>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</si>
  <si>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</si>
  <si>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</si>
  <si>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</si>
  <si>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</si>
  <si>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</si>
  <si>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</si>
  <si>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</si>
  <si>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</si>
  <si>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</si>
  <si>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</si>
  <si>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</si>
  <si>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</si>
  <si>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</si>
  <si>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</si>
  <si>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</si>
  <si>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</si>
  <si>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</si>
  <si>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</si>
  <si>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</si>
  <si>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</si>
  <si>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</si>
  <si>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</si>
  <si>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</si>
  <si>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</si>
  <si>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</si>
  <si>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</si>
  <si>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</si>
  <si>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</si>
  <si>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</si>
  <si>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</si>
  <si>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</si>
  <si>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</si>
  <si>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</si>
  <si>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</si>
  <si>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</si>
  <si>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</si>
  <si>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</si>
  <si>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</si>
  <si>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</si>
  <si>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</si>
  <si>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</si>
  <si>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</si>
  <si>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</si>
  <si>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</si>
  <si>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</si>
  <si>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</si>
  <si>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</si>
  <si>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</si>
  <si>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</si>
  <si>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</si>
  <si>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</si>
  <si>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</si>
  <si>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</si>
  <si>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</si>
  <si>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</si>
  <si>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</si>
  <si>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</si>
  <si>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</si>
  <si>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</si>
  <si>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</si>
  <si>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</si>
  <si>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</si>
  <si>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</si>
  <si>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</si>
  <si>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</si>
  <si>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</si>
  <si>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</si>
  <si>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</si>
  <si>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</si>
  <si>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</si>
  <si>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</si>
  <si>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</si>
  <si>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</si>
  <si>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</si>
  <si>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</si>
  <si>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</si>
  <si>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</si>
  <si>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</si>
  <si>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</si>
  <si>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</si>
  <si>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</si>
  <si>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</si>
  <si>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</si>
  <si>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</si>
  <si>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</si>
  <si>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</si>
  <si>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</si>
  <si>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</si>
  <si>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</si>
  <si>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</si>
  <si>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</si>
  <si>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</si>
  <si>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</si>
  <si>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</si>
  <si>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</si>
  <si>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</si>
  <si>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</si>
  <si>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</si>
  <si>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</si>
  <si>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</si>
  <si>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</si>
  <si>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</si>
  <si>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</si>
  <si>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</si>
  <si>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</si>
  <si>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</si>
  <si>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</si>
  <si>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</si>
  <si>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</si>
  <si>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</si>
  <si>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</si>
  <si>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</si>
  <si>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</si>
  <si>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</si>
  <si>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</si>
  <si>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</si>
  <si>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</si>
  <si>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</si>
  <si>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</si>
  <si>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</si>
  <si>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</si>
  <si>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</si>
  <si>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</si>
  <si>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</si>
  <si>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</si>
  <si>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</si>
  <si>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</si>
  <si>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</si>
  <si>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</si>
  <si>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</si>
  <si>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</si>
  <si>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</si>
  <si>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</si>
  <si>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</si>
  <si>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</si>
  <si>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</si>
  <si>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</si>
  <si>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</si>
  <si>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</si>
  <si>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</si>
  <si>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</si>
  <si>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</si>
  <si>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</si>
  <si>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</si>
  <si>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</si>
  <si>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</si>
  <si>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</si>
  <si>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</si>
  <si>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</si>
  <si>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</si>
  <si>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</si>
  <si>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</si>
  <si>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</si>
  <si>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</si>
  <si>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</si>
  <si>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</si>
  <si>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</si>
  <si>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</si>
  <si>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</si>
  <si>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</si>
  <si>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</si>
  <si>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</si>
  <si>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</si>
  <si>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</si>
  <si>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</si>
  <si>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</si>
  <si>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</si>
  <si>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</si>
  <si>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</si>
  <si>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</si>
  <si>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</si>
  <si>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</si>
  <si>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</si>
  <si>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</si>
  <si>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</si>
  <si>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</si>
  <si>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</si>
  <si>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</si>
  <si>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</si>
  <si>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</si>
  <si>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</si>
  <si>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</si>
  <si>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</si>
  <si>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</si>
  <si>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</si>
  <si>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</si>
  <si>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</si>
  <si>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</si>
  <si>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</si>
  <si>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</si>
  <si>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</si>
  <si>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</si>
  <si>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</si>
  <si>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</si>
  <si>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</si>
  <si>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</si>
  <si>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</si>
  <si>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</si>
  <si>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</si>
  <si>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</si>
  <si>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</si>
  <si>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</si>
  <si>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</si>
  <si>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</si>
  <si>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</si>
  <si>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</si>
  <si>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</si>
  <si>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</si>
  <si>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</si>
  <si>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</si>
  <si>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</si>
  <si>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</si>
  <si>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</si>
  <si>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</si>
  <si>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</si>
  <si>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</si>
  <si>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</si>
  <si>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</si>
  <si>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</si>
  <si>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</si>
  <si>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</si>
  <si>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</si>
  <si>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</si>
  <si>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</si>
  <si>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</si>
  <si>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</si>
  <si>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</si>
  <si>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</si>
  <si>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</si>
  <si>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</si>
  <si>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</si>
  <si>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</si>
  <si>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</si>
  <si>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</si>
  <si>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</si>
  <si>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</si>
  <si>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</si>
  <si>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</si>
  <si>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</si>
  <si>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</si>
  <si>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</si>
  <si>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</si>
  <si>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</si>
  <si>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</si>
  <si>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</si>
  <si>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</si>
  <si>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</si>
  <si>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</si>
  <si>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</si>
  <si>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</si>
  <si>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</si>
  <si>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</si>
  <si>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</si>
  <si>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</si>
  <si>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</si>
  <si>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</si>
  <si>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</si>
  <si>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</si>
  <si>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</si>
  <si>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</si>
  <si>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</si>
  <si>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</si>
  <si>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</si>
  <si>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</si>
  <si>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</si>
  <si>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</si>
  <si>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</si>
  <si>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</si>
  <si>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</si>
  <si>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</si>
  <si>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</si>
  <si>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</si>
  <si>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</si>
  <si>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</si>
  <si>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</si>
  <si>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</si>
  <si>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</si>
  <si>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</si>
  <si>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</si>
  <si>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</si>
  <si>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</si>
  <si>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</si>
  <si>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</si>
  <si>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</si>
  <si>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</si>
  <si>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</si>
  <si>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</si>
  <si>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</si>
  <si>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</si>
  <si>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</si>
  <si>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</si>
  <si>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</si>
  <si>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</si>
  <si>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</si>
  <si>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</si>
  <si>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</si>
  <si>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</si>
  <si>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</si>
  <si>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</si>
  <si>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</si>
  <si>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</si>
  <si>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</si>
  <si>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</si>
  <si>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</si>
  <si>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</si>
  <si>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</si>
  <si>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</si>
  <si>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</si>
  <si>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</si>
  <si>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</si>
  <si>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</si>
  <si>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</si>
  <si>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</si>
  <si>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</si>
  <si>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</si>
  <si>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</si>
  <si>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</si>
  <si>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</si>
  <si>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</si>
  <si>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</si>
  <si>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</si>
  <si>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</si>
  <si>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</si>
  <si>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</si>
  <si>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</si>
  <si>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</si>
  <si>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</si>
  <si>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</si>
  <si>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</si>
  <si>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</si>
  <si>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</si>
  <si>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</si>
  <si>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</si>
  <si>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</si>
  <si>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</si>
  <si>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</si>
  <si>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</si>
  <si>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</si>
  <si>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</si>
  <si>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</si>
  <si>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</si>
  <si>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</si>
  <si>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</si>
  <si>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</si>
  <si>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</si>
  <si>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</si>
  <si>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</si>
  <si>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</si>
  <si>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</si>
  <si>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</si>
  <si>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</si>
  <si>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</si>
  <si>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</si>
  <si>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</si>
  <si>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</si>
  <si>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</si>
  <si>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</si>
  <si>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</si>
  <si>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</si>
  <si>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</si>
  <si>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</si>
  <si>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</si>
  <si>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</si>
  <si>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</si>
  <si>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</si>
  <si>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</si>
  <si>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</si>
  <si>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</si>
  <si>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</si>
  <si>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</si>
  <si>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</si>
  <si>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</si>
  <si>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</si>
  <si>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</si>
  <si>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</si>
  <si>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</si>
  <si>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</si>
  <si>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</si>
  <si>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</si>
  <si>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</si>
  <si>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</si>
  <si>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</si>
  <si>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</si>
  <si>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</si>
  <si>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</si>
  <si>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</si>
  <si>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</si>
  <si>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</si>
  <si>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</si>
  <si>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</si>
  <si>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</si>
  <si>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</si>
  <si>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</si>
  <si>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</si>
  <si>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</si>
  <si>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</si>
  <si>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</si>
  <si>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</si>
  <si>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</si>
  <si>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</si>
  <si>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</si>
  <si>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</si>
  <si>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</si>
  <si>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</si>
  <si>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</si>
  <si>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</si>
  <si>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</si>
  <si>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</si>
  <si>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</si>
  <si>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</si>
  <si>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</si>
  <si>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</si>
  <si>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</si>
  <si>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</si>
  <si>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</si>
  <si>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</si>
  <si>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</si>
  <si>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</si>
  <si>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</si>
  <si>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</si>
  <si>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</si>
  <si>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</si>
  <si>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</si>
  <si>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</si>
  <si>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</si>
  <si>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</si>
  <si>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</si>
  <si>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</si>
  <si>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</si>
  <si>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</si>
  <si>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</si>
  <si>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</si>
  <si>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</si>
  <si>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</si>
  <si>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</si>
  <si>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</si>
  <si>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</si>
  <si>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</si>
  <si>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</si>
  <si>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</si>
  <si>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</si>
  <si>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</si>
  <si>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</si>
  <si>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</si>
  <si>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</si>
  <si>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</si>
  <si>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</si>
  <si>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</si>
  <si>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</si>
  <si>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</si>
  <si>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</si>
  <si>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</si>
  <si>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</si>
  <si>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</si>
  <si>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</si>
  <si>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</si>
  <si>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</si>
  <si>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</si>
  <si>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</si>
  <si>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</si>
  <si>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</si>
  <si>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</si>
  <si>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</si>
  <si>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</si>
  <si>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</si>
  <si>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</si>
  <si>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</si>
  <si>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</si>
  <si>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</si>
  <si>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</si>
  <si>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</si>
  <si>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</si>
  <si>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</si>
  <si>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</si>
  <si>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</si>
  <si>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</si>
  <si>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</si>
  <si>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</si>
  <si>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</si>
  <si>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</si>
  <si>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</si>
  <si>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</si>
  <si>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</si>
  <si>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</si>
  <si>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</si>
  <si>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</si>
  <si>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</si>
  <si>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</si>
  <si>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</si>
  <si>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</si>
  <si>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</si>
  <si>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</si>
  <si>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</si>
  <si>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</si>
  <si>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</si>
  <si>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</si>
  <si>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</si>
  <si>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</si>
  <si>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</si>
  <si>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</si>
  <si>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</si>
  <si>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</si>
  <si>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</si>
  <si>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</si>
  <si>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</si>
  <si>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</si>
  <si>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</si>
  <si>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</si>
  <si>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</si>
  <si>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</si>
  <si>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</si>
  <si>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</si>
  <si>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</si>
  <si>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</si>
  <si>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</si>
  <si>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</si>
  <si>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</si>
  <si>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</si>
  <si>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</si>
  <si>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</si>
  <si>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</si>
  <si>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</si>
  <si>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</si>
  <si>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</si>
  <si>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</si>
  <si>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</si>
  <si>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</si>
  <si>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</si>
  <si>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</si>
  <si>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</si>
  <si>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</si>
  <si>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</si>
  <si>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</si>
  <si>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</si>
  <si>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</si>
  <si>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</si>
  <si>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</si>
  <si>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</si>
  <si>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</si>
  <si>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</si>
  <si>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</si>
  <si>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</si>
  <si>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</si>
  <si>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</si>
  <si>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</si>
  <si>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</si>
  <si>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</si>
  <si>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</si>
  <si>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</si>
  <si>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</si>
  <si>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</si>
  <si>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</si>
  <si>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</si>
  <si>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</si>
  <si>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</si>
  <si>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</si>
  <si>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</si>
  <si>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</si>
  <si>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</si>
  <si>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</si>
  <si>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</si>
  <si>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</si>
  <si>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</si>
  <si>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</si>
  <si>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</si>
  <si>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</si>
  <si>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</si>
  <si>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</si>
  <si>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</si>
  <si>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</si>
  <si>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</si>
  <si>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</si>
  <si>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</si>
  <si>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</si>
  <si>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</si>
  <si>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</si>
  <si>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</si>
  <si>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</si>
  <si>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</si>
  <si>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</si>
  <si>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</si>
  <si>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</si>
  <si>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</si>
  <si>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</si>
  <si>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</si>
  <si>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</si>
  <si>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</si>
  <si>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</si>
  <si>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</si>
  <si>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</si>
  <si>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</si>
  <si>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</si>
  <si>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</si>
  <si>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</si>
  <si>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</si>
  <si>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</si>
  <si>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</si>
  <si>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</si>
  <si>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</si>
  <si>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</si>
  <si>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</si>
  <si>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</si>
  <si>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</si>
  <si>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</si>
  <si>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</si>
  <si>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</si>
  <si>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</si>
  <si>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</si>
  <si>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</si>
  <si>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</si>
  <si>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</si>
  <si>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</si>
  <si>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</si>
  <si>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</si>
  <si>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</si>
  <si>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</si>
  <si>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</si>
  <si>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</si>
  <si>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</si>
  <si>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</si>
  <si>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</si>
  <si>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</si>
  <si>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</si>
  <si>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</si>
  <si>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</si>
  <si>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</si>
  <si>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</si>
  <si>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</si>
  <si>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</si>
  <si>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</si>
  <si>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</si>
  <si>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</si>
  <si>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</si>
  <si>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</si>
  <si>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</si>
  <si>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</si>
  <si>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</si>
  <si>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</si>
  <si>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</si>
  <si>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</si>
  <si>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</si>
  <si>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</si>
  <si>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</si>
  <si>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</si>
  <si>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</si>
  <si>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</si>
  <si>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</si>
  <si>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</si>
  <si>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</si>
  <si>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</si>
  <si>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</si>
  <si>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</si>
  <si>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</si>
  <si>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</si>
  <si>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</si>
  <si>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</si>
  <si>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</si>
  <si>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</si>
  <si>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</si>
  <si>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</si>
  <si>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</si>
  <si>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</si>
  <si>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</si>
  <si>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</si>
  <si>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</si>
  <si>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</si>
  <si>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</si>
  <si>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</si>
  <si>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</si>
  <si>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</si>
  <si>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</si>
  <si>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</si>
  <si>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</si>
  <si>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</si>
  <si>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</si>
  <si>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</si>
  <si>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</si>
  <si>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</si>
  <si>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</si>
  <si>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</si>
  <si>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</si>
  <si>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</si>
  <si>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</si>
  <si>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</si>
  <si>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</si>
  <si>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</si>
  <si>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</si>
  <si>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</si>
  <si>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</si>
  <si>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</si>
  <si>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</si>
  <si>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</si>
  <si>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</si>
  <si>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</si>
  <si>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</si>
  <si>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</si>
  <si>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</si>
  <si>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</si>
  <si>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</si>
  <si>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</si>
  <si>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</si>
  <si>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</si>
  <si>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</si>
  <si>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</si>
  <si>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</si>
  <si>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</si>
  <si>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</si>
  <si>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</si>
  <si>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</si>
  <si>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</si>
  <si>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</si>
  <si>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</si>
  <si>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</si>
  <si>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</si>
  <si>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</si>
  <si>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</si>
  <si>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</si>
  <si>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</si>
  <si>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</si>
  <si>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</si>
  <si>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</si>
  <si>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</si>
  <si>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</si>
  <si>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</si>
  <si>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</si>
  <si>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</si>
  <si>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</si>
  <si>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</si>
  <si>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</si>
  <si>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</si>
  <si>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</si>
  <si>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</si>
  <si>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</si>
  <si>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</si>
  <si>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</si>
  <si>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</si>
  <si>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</si>
  <si>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</si>
  <si>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</si>
  <si>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</si>
  <si>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</si>
  <si>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</si>
  <si>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</si>
  <si>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</si>
  <si>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</si>
  <si>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</si>
  <si>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</si>
  <si>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</si>
  <si>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</si>
  <si>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</si>
  <si>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</si>
  <si>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</si>
  <si>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</si>
  <si>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</si>
  <si>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</si>
  <si>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</si>
  <si>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</si>
  <si>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</si>
  <si>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</si>
  <si>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</si>
  <si>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</si>
  <si>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</si>
  <si>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</si>
  <si>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</si>
  <si>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</si>
  <si>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</si>
  <si>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</si>
  <si>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</si>
  <si>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</si>
  <si>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</si>
  <si>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</si>
  <si>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</si>
  <si>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</si>
  <si>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</si>
  <si>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</si>
  <si>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</si>
  <si>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</si>
  <si>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</si>
  <si>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</si>
  <si>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</si>
  <si>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</si>
  <si>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</si>
  <si>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</si>
  <si>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</si>
  <si>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</si>
  <si>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</si>
  <si>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</si>
  <si>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</si>
  <si>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</si>
  <si>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</si>
  <si>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</si>
  <si>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</si>
  <si>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</si>
  <si>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</si>
  <si>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</si>
  <si>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</si>
  <si>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</si>
  <si>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</si>
  <si>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</si>
  <si>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</si>
  <si>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</si>
  <si>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</si>
  <si>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</si>
  <si>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</si>
  <si>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</si>
  <si>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</si>
  <si>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</si>
  <si>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</si>
  <si>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</si>
  <si>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</si>
  <si>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</si>
  <si>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</si>
  <si>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</si>
  <si>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</si>
  <si>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</si>
  <si>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</si>
  <si>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</si>
  <si>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</si>
  <si>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</si>
  <si>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</si>
  <si>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</si>
  <si>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</si>
  <si>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</si>
  <si>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</si>
  <si>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</si>
  <si>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</si>
  <si>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</si>
  <si>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</si>
  <si>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</si>
  <si>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</si>
  <si>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</si>
  <si>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</si>
  <si>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</si>
  <si>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</si>
  <si>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</si>
  <si>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</si>
  <si>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</si>
  <si>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</si>
  <si>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</si>
  <si>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</si>
  <si>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</si>
  <si>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</si>
  <si>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</si>
  <si>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</si>
  <si>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</si>
  <si>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</si>
  <si>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</si>
  <si>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</si>
  <si>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</si>
  <si>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</si>
  <si>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</si>
  <si>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</si>
  <si>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</si>
  <si>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</si>
  <si>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</si>
  <si>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</si>
  <si>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</si>
  <si>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</si>
  <si>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</si>
  <si>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</si>
  <si>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</si>
  <si>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</si>
  <si>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</si>
  <si>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</si>
  <si>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</si>
  <si>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</si>
  <si>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</si>
  <si>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</si>
  <si>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</si>
  <si>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</si>
  <si>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</si>
  <si>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</si>
  <si>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</si>
  <si>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</si>
  <si>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</si>
  <si>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</si>
  <si>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</si>
  <si>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</si>
  <si>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</si>
  <si>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</si>
  <si>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</si>
  <si>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</si>
  <si>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</si>
  <si>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</si>
  <si>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</si>
  <si>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</si>
  <si>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</si>
  <si>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</si>
  <si>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</si>
  <si>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</si>
  <si>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</si>
  <si>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</si>
  <si>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</si>
  <si>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</si>
  <si>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</si>
  <si>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</si>
  <si>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</si>
  <si>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</si>
  <si>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</si>
  <si>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</si>
  <si>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</si>
  <si>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</si>
  <si>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</si>
  <si>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</si>
  <si>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</si>
  <si>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</si>
  <si>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</si>
  <si>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</si>
  <si>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</si>
  <si>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</si>
  <si>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</si>
  <si>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</si>
  <si>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</si>
  <si>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</si>
  <si>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</si>
  <si>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</si>
  <si>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</si>
  <si>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</si>
  <si>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</si>
  <si>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</si>
  <si>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</si>
  <si>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</si>
  <si>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</si>
  <si>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</si>
  <si>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</si>
  <si>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</si>
  <si>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</si>
  <si>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</si>
  <si>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</si>
  <si>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</si>
  <si>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</si>
  <si>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</si>
  <si>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</si>
  <si>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</si>
  <si>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</si>
  <si>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</si>
  <si>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</si>
  <si>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</si>
  <si>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</si>
  <si>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</si>
  <si>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</si>
  <si>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</si>
  <si>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</si>
  <si>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</si>
  <si>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</si>
  <si>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</si>
  <si>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</si>
  <si>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</si>
  <si>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</si>
  <si>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</si>
  <si>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</si>
  <si>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</si>
  <si>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</si>
  <si>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</si>
  <si>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</si>
  <si>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</si>
  <si>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</si>
  <si>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</si>
  <si>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</si>
  <si>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</si>
  <si>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</si>
  <si>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</si>
  <si>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</si>
  <si>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</si>
  <si>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</si>
  <si>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</si>
  <si>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</si>
  <si>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</si>
  <si>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</si>
  <si>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</si>
  <si>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</si>
  <si>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</si>
  <si>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</si>
  <si>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</si>
  <si>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</si>
  <si>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</si>
  <si>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</si>
  <si>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</si>
  <si>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</si>
  <si>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</si>
  <si>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</si>
  <si>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</si>
  <si>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</si>
  <si>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</si>
  <si>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</si>
  <si>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</si>
  <si>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</si>
  <si>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</si>
  <si>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</si>
  <si>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</si>
  <si>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</si>
  <si>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</si>
  <si>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</si>
  <si>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</si>
  <si>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</si>
  <si>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</si>
  <si>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</si>
  <si>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</si>
  <si>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</si>
  <si>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</si>
  <si>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</si>
  <si>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</si>
  <si>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</si>
  <si>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</si>
  <si>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</si>
  <si>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</si>
  <si>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</si>
  <si>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</si>
  <si>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</si>
  <si>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</si>
  <si>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</si>
  <si>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</si>
  <si>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</si>
  <si>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</si>
  <si>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</si>
  <si>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</si>
  <si>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</si>
  <si>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</si>
  <si>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</si>
  <si>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</si>
  <si>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</si>
  <si>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</si>
  <si>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</si>
  <si>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</si>
  <si>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</si>
  <si>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</si>
  <si>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</si>
  <si>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</si>
  <si>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</si>
  <si>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</si>
  <si>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</si>
  <si>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</si>
  <si>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</si>
  <si>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</si>
  <si>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</si>
  <si>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</si>
  <si>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</si>
  <si>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</si>
  <si>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</si>
  <si>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</si>
  <si>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</si>
  <si>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</si>
  <si>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</si>
  <si>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</si>
  <si>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</si>
  <si>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</si>
  <si>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</si>
  <si>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</si>
  <si>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</si>
  <si>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</si>
  <si>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</si>
  <si>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</si>
  <si>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</si>
  <si>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</si>
  <si>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</si>
  <si>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</si>
  <si>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</si>
  <si>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</si>
  <si>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</si>
  <si>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</si>
  <si>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</si>
  <si>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</si>
  <si>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</si>
  <si>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</si>
  <si>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</si>
  <si>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</si>
  <si>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</si>
  <si>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</si>
  <si>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</si>
  <si>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</si>
  <si>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</si>
  <si>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</si>
  <si>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</si>
  <si>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</si>
  <si>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</si>
  <si>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</si>
  <si>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</si>
  <si>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</si>
  <si>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</si>
  <si>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</si>
  <si>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</si>
  <si>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</si>
  <si>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</si>
  <si>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</si>
  <si>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</si>
  <si>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</si>
  <si>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</si>
  <si>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</si>
  <si>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</si>
  <si>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</si>
  <si>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</si>
  <si>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</si>
  <si>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</si>
  <si>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</si>
  <si>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</si>
  <si>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</si>
  <si>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</si>
  <si>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</si>
  <si>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</si>
  <si>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</si>
  <si>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</si>
  <si>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</si>
  <si>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</si>
  <si>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</si>
  <si>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</si>
  <si>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</si>
  <si>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</si>
  <si>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</si>
  <si>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</si>
  <si>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</si>
  <si>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</si>
  <si>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</si>
  <si>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</si>
  <si>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</si>
  <si>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</si>
  <si>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</si>
  <si>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</si>
  <si>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</si>
  <si>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</si>
  <si>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</si>
  <si>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</si>
  <si>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</si>
  <si>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</si>
  <si>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</si>
  <si>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</si>
  <si>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</si>
  <si>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</si>
  <si>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</si>
  <si>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</si>
  <si>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</si>
  <si>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</si>
  <si>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</si>
  <si>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</si>
  <si>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</si>
  <si>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</si>
  <si>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</si>
  <si>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</si>
  <si>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</si>
  <si>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</si>
  <si>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</si>
  <si>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</si>
  <si>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</si>
  <si>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</si>
  <si>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</si>
  <si>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</si>
  <si>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</si>
  <si>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</si>
  <si>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</si>
  <si>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</si>
  <si>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</si>
  <si>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</si>
  <si>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</si>
  <si>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</si>
  <si>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</si>
  <si>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</si>
  <si>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</si>
  <si>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</si>
  <si>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</si>
  <si>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</si>
  <si>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</si>
  <si>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</si>
  <si>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</si>
  <si>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</si>
  <si>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</si>
  <si>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</si>
  <si>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</si>
  <si>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</si>
  <si>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</si>
  <si>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</si>
  <si>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</si>
  <si>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</si>
  <si>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</si>
  <si>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</si>
  <si>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</si>
  <si>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</si>
  <si>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</si>
  <si>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</si>
  <si>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</si>
  <si>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</si>
  <si>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</si>
  <si>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</si>
  <si>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</si>
  <si>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</si>
  <si>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</si>
  <si>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</si>
  <si>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</si>
  <si>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</si>
  <si>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</si>
  <si>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</si>
  <si>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</si>
  <si>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</si>
  <si>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</si>
  <si>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</si>
  <si>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</si>
  <si>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</si>
  <si>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</si>
  <si>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</si>
  <si>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</si>
  <si>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</si>
  <si>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</si>
  <si>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</si>
  <si>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</si>
  <si>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</si>
  <si>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</si>
  <si>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</si>
  <si>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</si>
  <si>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</si>
  <si>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</si>
  <si>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</si>
  <si>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</si>
  <si>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</si>
  <si>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</si>
  <si>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</si>
  <si>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</si>
  <si>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</si>
  <si>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</si>
  <si>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</si>
  <si>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</si>
  <si>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</si>
  <si>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</si>
  <si>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</si>
  <si>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</si>
  <si>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</si>
  <si>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</si>
  <si>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</si>
  <si>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</si>
  <si>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</si>
  <si>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</si>
  <si>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</si>
  <si>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</si>
  <si>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</si>
  <si>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</si>
  <si>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</si>
  <si>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</si>
  <si>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</si>
  <si>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</si>
  <si>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</si>
  <si>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</si>
  <si>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</si>
  <si>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</si>
  <si>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</si>
  <si>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</si>
  <si>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</si>
  <si>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</si>
  <si>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</si>
  <si>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</si>
  <si>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</si>
  <si>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</si>
  <si>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</si>
  <si>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</si>
  <si>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</si>
  <si>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</si>
  <si>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</si>
  <si>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</si>
  <si>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</si>
  <si>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</si>
  <si>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</si>
  <si>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</si>
  <si>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</si>
  <si>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</si>
  <si>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</si>
  <si>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</si>
  <si>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</si>
  <si>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</si>
  <si>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</si>
  <si>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</si>
  <si>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</si>
  <si>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</si>
  <si>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</si>
  <si>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</si>
  <si>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</si>
  <si>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</si>
  <si>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</si>
  <si>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</si>
  <si>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</si>
  <si>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</si>
  <si>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</si>
  <si>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</si>
  <si>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</si>
  <si>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</si>
  <si>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</si>
  <si>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</si>
  <si>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</si>
  <si>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</si>
  <si>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</si>
  <si>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</si>
  <si>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</si>
  <si>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</si>
  <si>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</si>
  <si>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</si>
  <si>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</si>
  <si>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</si>
  <si>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</si>
  <si>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</si>
  <si>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</si>
  <si>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</si>
  <si>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</si>
  <si>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</si>
  <si>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</si>
  <si>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</si>
  <si>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</si>
  <si>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</si>
  <si>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</si>
  <si>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</si>
  <si>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</si>
  <si>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</si>
  <si>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</si>
  <si>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</si>
  <si>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</si>
  <si>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</si>
  <si>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</si>
  <si>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</si>
  <si>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</si>
  <si>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</si>
  <si>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</si>
  <si>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</si>
  <si>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</si>
  <si>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</si>
  <si>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</si>
  <si>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</si>
  <si>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</si>
  <si>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</si>
  <si>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</si>
  <si>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</si>
  <si>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</si>
  <si>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</si>
  <si>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</si>
  <si>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</si>
  <si>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</si>
  <si>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</si>
  <si>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</si>
  <si>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</si>
  <si>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</si>
  <si>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</si>
  <si>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</si>
  <si>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</si>
  <si>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</si>
  <si>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</si>
  <si>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</si>
  <si>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</si>
  <si>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</si>
  <si>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</si>
  <si>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</si>
  <si>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</si>
  <si>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</si>
  <si>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</si>
  <si>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</si>
  <si>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</si>
  <si>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</si>
  <si>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</si>
  <si>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</si>
  <si>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</si>
  <si>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</si>
  <si>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</si>
  <si>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</si>
  <si>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</si>
  <si>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</si>
  <si>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</si>
  <si>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</si>
  <si>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</si>
  <si>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</si>
  <si>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</si>
  <si>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</si>
  <si>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</si>
  <si>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</si>
  <si>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</si>
  <si>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</si>
  <si>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</si>
  <si>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</si>
  <si>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</si>
  <si>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</si>
  <si>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</si>
  <si>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</si>
  <si>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</si>
  <si>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</si>
  <si>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</si>
  <si>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</si>
  <si>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</si>
  <si>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</si>
  <si>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</si>
  <si>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</si>
  <si>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</si>
  <si>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</si>
  <si>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</si>
  <si>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</si>
  <si>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</si>
  <si>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</si>
  <si>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</si>
  <si>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</si>
  <si>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</si>
  <si>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</si>
  <si>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</si>
  <si>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</si>
  <si>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</si>
  <si>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</si>
  <si>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</si>
  <si>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</si>
  <si>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</si>
  <si>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</si>
  <si>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</si>
  <si>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</si>
  <si>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</si>
  <si>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</si>
  <si>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</si>
  <si>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</si>
  <si>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</si>
  <si>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</si>
  <si>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</si>
  <si>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</si>
  <si>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</si>
  <si>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</si>
  <si>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</si>
  <si>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</si>
  <si>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</si>
  <si>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</si>
  <si>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</si>
  <si>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</si>
  <si>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</si>
  <si>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</si>
  <si>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</si>
  <si>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</si>
  <si>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</si>
  <si>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</si>
  <si>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</si>
  <si>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</si>
  <si>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</si>
  <si>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</si>
  <si>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</si>
  <si>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</si>
  <si>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</si>
  <si>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</si>
  <si>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</si>
  <si>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</si>
  <si>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</si>
  <si>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</si>
  <si>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</si>
  <si>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</si>
  <si>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</si>
  <si>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</si>
  <si>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</si>
  <si>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</si>
  <si>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</si>
  <si>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</si>
  <si>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</si>
  <si>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</si>
  <si>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</si>
  <si>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</si>
  <si>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</si>
  <si>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</si>
  <si>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</si>
  <si>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</si>
  <si>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</si>
  <si>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</si>
  <si>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</si>
  <si>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</si>
  <si>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</si>
  <si>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</si>
  <si>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</si>
  <si>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</si>
  <si>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</si>
  <si>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</si>
  <si>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</si>
  <si>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</si>
  <si>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</si>
  <si>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</si>
  <si>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</si>
  <si>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</si>
  <si>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</si>
  <si>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</si>
  <si>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</si>
  <si>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</si>
  <si>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</si>
  <si>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</si>
  <si>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</si>
  <si>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</si>
  <si>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</si>
  <si>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</si>
  <si>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</si>
  <si>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</si>
  <si>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</si>
  <si>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</si>
  <si>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</si>
  <si>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</si>
  <si>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</si>
  <si>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</si>
  <si>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</si>
  <si>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</si>
  <si>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</si>
  <si>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</si>
  <si>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</si>
  <si>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</si>
  <si>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</si>
  <si>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</si>
  <si>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</si>
  <si>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</si>
  <si>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</si>
  <si>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</si>
  <si>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</si>
  <si>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</si>
  <si>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</si>
  <si>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</si>
  <si>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</si>
  <si>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</si>
  <si>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</si>
  <si>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</si>
  <si>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</si>
  <si>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</si>
  <si>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</si>
  <si>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</si>
  <si>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</si>
  <si>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</si>
  <si>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</si>
  <si>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</si>
  <si>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</si>
  <si>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</si>
  <si>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</si>
  <si>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</si>
  <si>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</si>
  <si>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</si>
  <si>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</si>
  <si>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</si>
  <si>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</si>
  <si>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</si>
  <si>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</si>
  <si>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</si>
  <si>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</si>
  <si>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</si>
  <si>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</si>
  <si>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</si>
  <si>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</si>
  <si>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</si>
  <si>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</si>
  <si>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</si>
  <si>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</si>
  <si>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</si>
  <si>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</si>
  <si>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</si>
  <si>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</si>
  <si>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</si>
  <si>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</si>
  <si>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</si>
  <si>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</si>
  <si>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</si>
  <si>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</si>
  <si>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</si>
  <si>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</si>
  <si>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</si>
  <si>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</si>
  <si>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</si>
  <si>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</si>
  <si>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</si>
  <si>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</si>
  <si>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</si>
  <si>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</si>
  <si>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</si>
  <si>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</si>
  <si>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</si>
  <si>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</si>
  <si>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</si>
  <si>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</si>
  <si>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</si>
  <si>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</si>
  <si>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</si>
  <si>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</si>
  <si>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</si>
  <si>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</si>
  <si>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</si>
  <si>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</si>
  <si>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</si>
  <si>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</si>
  <si>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</si>
  <si>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</si>
  <si>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</si>
  <si>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</si>
  <si>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</si>
  <si>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</si>
  <si>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</si>
  <si>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</si>
  <si>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</si>
  <si>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</si>
  <si>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</si>
  <si>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</si>
  <si>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</si>
  <si>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</si>
  <si>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</si>
  <si>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</si>
  <si>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</si>
  <si>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</si>
  <si>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</si>
  <si>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</si>
  <si>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</si>
  <si>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</si>
  <si>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</si>
  <si>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</si>
  <si>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</si>
  <si>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</si>
  <si>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</si>
  <si>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</si>
  <si>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</si>
  <si>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</si>
  <si>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</si>
  <si>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</si>
  <si>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</si>
  <si>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</si>
  <si>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</si>
  <si>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</si>
  <si>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</si>
  <si>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</si>
  <si>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</si>
  <si>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</si>
  <si>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</si>
  <si>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</si>
  <si>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</si>
  <si>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</si>
  <si>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</si>
  <si>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</si>
  <si>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</si>
  <si>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</si>
  <si>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</si>
  <si>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</si>
  <si>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</si>
  <si>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</si>
  <si>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</si>
  <si>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</si>
  <si>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</si>
  <si>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</si>
  <si>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</si>
  <si>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</si>
  <si>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</si>
  <si>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</si>
  <si>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</si>
  <si>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</si>
  <si>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</si>
  <si>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</si>
  <si>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</si>
  <si>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</si>
  <si>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</si>
  <si>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</si>
  <si>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</si>
  <si>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</si>
  <si>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</si>
  <si>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</si>
  <si>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</si>
  <si>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</si>
  <si>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</si>
  <si>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</si>
  <si>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</si>
  <si>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</si>
  <si>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</si>
  <si>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</si>
  <si>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</si>
  <si>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</si>
  <si>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</si>
  <si>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</si>
  <si>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</si>
  <si>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</si>
  <si>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</si>
  <si>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</si>
  <si>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</si>
  <si>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</si>
  <si>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</si>
  <si>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</si>
  <si>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</si>
  <si>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</si>
  <si>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</si>
  <si>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</si>
  <si>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</si>
  <si>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</si>
  <si>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</si>
  <si>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</si>
  <si>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</si>
  <si>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</si>
  <si>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</si>
  <si>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</si>
  <si>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</si>
  <si>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</si>
  <si>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</si>
  <si>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</si>
  <si>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</si>
  <si>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</si>
  <si>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</si>
  <si>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</si>
  <si>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</si>
  <si>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</si>
  <si>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</si>
  <si>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</si>
  <si>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</si>
  <si>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</si>
  <si>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</si>
  <si>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</si>
  <si>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</si>
  <si>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</si>
  <si>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</si>
  <si>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</si>
  <si>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</si>
  <si>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</si>
  <si>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</si>
  <si>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</si>
  <si>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</si>
  <si>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</si>
  <si>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</si>
  <si>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</si>
  <si>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</si>
  <si>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</si>
  <si>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</si>
  <si>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</si>
  <si>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</si>
  <si>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</si>
  <si>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</si>
  <si>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</si>
  <si>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</si>
  <si>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</si>
  <si>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</si>
  <si>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</si>
  <si>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</si>
  <si>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</si>
  <si>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</si>
  <si>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</si>
  <si>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</si>
  <si>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</si>
  <si>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</si>
  <si>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</si>
  <si>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</si>
  <si>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</si>
  <si>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</si>
  <si>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</si>
  <si>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</si>
  <si>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</si>
  <si>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</si>
  <si>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</si>
  <si>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</si>
  <si>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</si>
  <si>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</si>
  <si>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</si>
  <si>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</si>
  <si>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</si>
  <si>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</si>
  <si>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</si>
  <si>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</si>
  <si>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</si>
  <si>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</si>
  <si>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</si>
  <si>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</si>
  <si>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</si>
  <si>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</si>
  <si>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</si>
  <si>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</si>
  <si>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</si>
  <si>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</si>
  <si>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</si>
  <si>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</si>
  <si>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</si>
  <si>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</si>
  <si>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</si>
  <si>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</si>
  <si>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</si>
  <si>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</si>
  <si>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</si>
  <si>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</si>
  <si>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</si>
  <si>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</si>
  <si>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</si>
  <si>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</si>
  <si>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</si>
  <si>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</si>
  <si>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</si>
  <si>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</si>
  <si>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</si>
  <si>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</si>
  <si>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</si>
  <si>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</si>
  <si>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</si>
  <si>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</si>
  <si>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</si>
  <si>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</si>
  <si>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</si>
  <si>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</si>
  <si>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</si>
  <si>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</si>
  <si>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</si>
  <si>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</si>
  <si>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</si>
  <si>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</si>
  <si>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</si>
  <si>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</si>
  <si>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</si>
  <si>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</si>
  <si>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</si>
  <si>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</si>
  <si>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</si>
  <si>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</si>
  <si>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</si>
  <si>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</si>
  <si>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</si>
  <si>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</si>
  <si>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</si>
  <si>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</si>
  <si>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</si>
  <si>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</si>
  <si>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</si>
  <si>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</si>
  <si>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</si>
  <si>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</si>
  <si>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</si>
  <si>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</si>
  <si>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</si>
  <si>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</si>
  <si>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</si>
  <si>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</si>
  <si>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</si>
  <si>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</si>
  <si>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</si>
  <si>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</si>
  <si>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</si>
  <si>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</si>
  <si>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</si>
  <si>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</si>
  <si>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</si>
  <si>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</si>
  <si>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</si>
  <si>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</si>
  <si>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</si>
  <si>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</si>
  <si>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</si>
  <si>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</si>
  <si>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</si>
  <si>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</si>
  <si>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</si>
  <si>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</si>
  <si>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</si>
  <si>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</si>
  <si>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</si>
  <si>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</si>
  <si>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</si>
  <si>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</si>
  <si>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</si>
  <si>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</si>
  <si>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</si>
  <si>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</si>
  <si>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</si>
  <si>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</si>
  <si>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</si>
  <si>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</si>
  <si>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</si>
  <si>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</si>
  <si>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</si>
  <si>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</si>
  <si>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</si>
  <si>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</si>
  <si>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</si>
  <si>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</si>
  <si>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</si>
  <si>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</si>
  <si>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</si>
  <si>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</si>
  <si>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</si>
  <si>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</si>
  <si>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</si>
  <si>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</si>
  <si>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</si>
  <si>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</si>
  <si>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</si>
  <si>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</si>
  <si>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</si>
  <si>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</si>
  <si>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</si>
  <si>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</si>
  <si>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</si>
  <si>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</si>
  <si>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</si>
  <si>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</si>
  <si>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</si>
  <si>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</si>
  <si>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</si>
  <si>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</si>
  <si>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</si>
  <si>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</si>
  <si>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</si>
  <si>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</si>
  <si>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</si>
  <si>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</si>
  <si>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</si>
  <si>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</si>
  <si>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</si>
  <si>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</si>
  <si>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</si>
  <si>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</si>
  <si>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</si>
  <si>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</si>
  <si>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</si>
  <si>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</si>
  <si>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</si>
  <si>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</si>
  <si>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</si>
  <si>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</si>
  <si>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</si>
  <si>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</si>
  <si>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</si>
  <si>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</si>
  <si>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</si>
  <si>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</si>
  <si>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</si>
  <si>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</si>
  <si>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</si>
  <si>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</si>
  <si>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</si>
  <si>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</si>
  <si>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</si>
  <si>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</si>
  <si>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</si>
  <si>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</si>
  <si>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</si>
  <si>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</si>
  <si>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</si>
  <si>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</si>
  <si>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</si>
  <si>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</si>
  <si>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</si>
  <si>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</si>
  <si>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</si>
  <si>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</si>
  <si>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</si>
  <si>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</si>
  <si>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</si>
  <si>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</si>
  <si>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</si>
  <si>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</si>
  <si>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</si>
  <si>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</si>
  <si>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</si>
  <si>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</si>
  <si>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</si>
  <si>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</si>
  <si>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</si>
  <si>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</si>
  <si>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</si>
  <si>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</si>
  <si>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</si>
  <si>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</si>
  <si>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</si>
  <si>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</si>
  <si>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</si>
  <si>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</si>
  <si>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</si>
  <si>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</si>
  <si>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</si>
  <si>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</si>
  <si>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</si>
  <si>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</si>
  <si>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</si>
  <si>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</si>
  <si>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</si>
  <si>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</si>
  <si>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</si>
  <si>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</si>
  <si>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</si>
  <si>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</si>
  <si>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</si>
  <si>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</si>
  <si>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</si>
  <si>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</si>
  <si>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</si>
  <si>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</si>
  <si>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</si>
  <si>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</si>
  <si>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</si>
  <si>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</si>
  <si>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</si>
  <si>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</si>
  <si>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</si>
  <si>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</si>
  <si>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</si>
  <si>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</si>
  <si>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</si>
  <si>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</si>
  <si>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</si>
  <si>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</si>
  <si>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</si>
  <si>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</si>
  <si>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</si>
  <si>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</si>
  <si>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</si>
  <si>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</si>
  <si>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</si>
  <si>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</si>
  <si>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</si>
  <si>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</si>
  <si>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</si>
  <si>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</si>
  <si>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</si>
  <si>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</si>
  <si>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</si>
  <si>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</si>
  <si>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</si>
  <si>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</si>
  <si>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</si>
  <si>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</si>
  <si>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</si>
  <si>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</si>
  <si>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</si>
  <si>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</si>
  <si>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</si>
  <si>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</si>
  <si>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</si>
  <si>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</si>
  <si>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</si>
  <si>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</si>
  <si>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</si>
  <si>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</si>
  <si>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</si>
  <si>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</si>
  <si>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</si>
  <si>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</si>
  <si>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</si>
  <si>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</si>
  <si>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</si>
  <si>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</si>
  <si>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</si>
  <si>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</si>
  <si>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</si>
  <si>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</si>
  <si>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</si>
  <si>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</si>
  <si>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</si>
  <si>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</si>
  <si>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</si>
  <si>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</si>
  <si>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</si>
  <si>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</si>
  <si>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</si>
  <si>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</si>
  <si>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</si>
  <si>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</si>
  <si>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</si>
  <si>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</si>
  <si>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</si>
  <si>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</si>
  <si>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</si>
  <si>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</si>
  <si>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</si>
  <si>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</si>
  <si>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</si>
  <si>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</si>
  <si>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</si>
  <si>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</si>
  <si>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</si>
  <si>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</si>
  <si>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</si>
  <si>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</si>
  <si>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</si>
  <si>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</si>
  <si>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</si>
  <si>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</si>
  <si>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</si>
  <si>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</si>
  <si>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</si>
  <si>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</si>
  <si>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</si>
  <si>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</si>
  <si>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</si>
  <si>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</si>
  <si>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</si>
  <si>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</si>
  <si>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</si>
  <si>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</si>
  <si>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</si>
  <si>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</si>
  <si>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</si>
  <si>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</si>
  <si>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</si>
  <si>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</si>
  <si>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</si>
  <si>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</si>
  <si>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</si>
  <si>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</si>
  <si>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</si>
  <si>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</si>
  <si>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</si>
  <si>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</si>
  <si>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</si>
  <si>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</si>
  <si>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</si>
  <si>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</si>
  <si>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</si>
  <si>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</si>
  <si>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</si>
  <si>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</si>
  <si>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</si>
  <si>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</si>
  <si>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</si>
  <si>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</si>
  <si>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</si>
  <si>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</si>
  <si>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</si>
  <si>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</si>
  <si>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</si>
  <si>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</si>
  <si>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</si>
  <si>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</si>
  <si>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</si>
  <si>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</si>
  <si>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</si>
  <si>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</si>
  <si>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</si>
  <si>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</si>
  <si>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</si>
  <si>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</si>
  <si>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</si>
  <si>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</si>
  <si>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</si>
  <si>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</si>
  <si>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</si>
  <si>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</si>
  <si>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</si>
  <si>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</si>
  <si>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</si>
  <si>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</si>
  <si>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</si>
  <si>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</si>
  <si>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</si>
  <si>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</si>
  <si>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</si>
  <si>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</si>
  <si>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</si>
  <si>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</si>
  <si>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</si>
  <si>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</si>
  <si>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</si>
  <si>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</si>
  <si>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</si>
  <si>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</si>
  <si>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</si>
  <si>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</si>
  <si>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</si>
  <si>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</si>
  <si>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</si>
  <si>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</si>
  <si>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</si>
  <si>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</si>
  <si>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</si>
  <si>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</si>
  <si>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</si>
  <si>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</si>
  <si>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</si>
  <si>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</si>
  <si>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</si>
  <si>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</si>
  <si>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</si>
  <si>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</si>
  <si>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</si>
  <si>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</si>
  <si>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</si>
  <si>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</si>
  <si>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</si>
  <si>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</si>
  <si>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</si>
  <si>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</si>
  <si>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</si>
  <si>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</si>
  <si>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</si>
  <si>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</si>
  <si>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</si>
  <si>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</si>
  <si>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</si>
  <si>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</si>
  <si>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</si>
  <si>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</si>
  <si>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</si>
  <si>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</si>
  <si>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</si>
  <si>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</si>
  <si>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</si>
  <si>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</si>
  <si>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</si>
  <si>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</si>
  <si>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</si>
  <si>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</si>
  <si>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</si>
  <si>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</si>
  <si>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</si>
  <si>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</si>
  <si>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</si>
  <si>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</si>
  <si>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</si>
  <si>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</si>
  <si>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</si>
  <si>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</si>
  <si>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</si>
  <si>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</si>
  <si>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</si>
  <si>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</si>
  <si>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</si>
  <si>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</si>
  <si>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</si>
  <si>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</si>
  <si>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</si>
  <si>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</si>
  <si>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</si>
  <si>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</si>
  <si>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</si>
  <si>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</si>
  <si>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</si>
  <si>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</si>
  <si>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</si>
  <si>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</si>
  <si>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</si>
  <si>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</si>
  <si>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</si>
  <si>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</si>
  <si>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</si>
  <si>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</si>
  <si>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</si>
  <si>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</si>
  <si>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</si>
  <si>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</si>
  <si>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</si>
  <si>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</si>
  <si>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</si>
  <si>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</si>
  <si>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</si>
  <si>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</si>
  <si>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</si>
  <si>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</si>
  <si>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</si>
  <si>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</si>
  <si>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</si>
  <si>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</si>
  <si>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</si>
  <si>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</si>
  <si>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</si>
  <si>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</si>
  <si>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</si>
  <si>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</si>
  <si>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</si>
  <si>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</si>
  <si>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</si>
  <si>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</si>
  <si>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</si>
  <si>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</si>
  <si>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</si>
  <si>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</si>
  <si>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</si>
  <si>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</si>
  <si>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</si>
  <si>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</si>
  <si>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</si>
  <si>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</si>
  <si>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</si>
  <si>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</si>
  <si>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</si>
  <si>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</si>
  <si>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</si>
  <si>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</si>
  <si>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</si>
  <si>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</si>
  <si>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</si>
  <si>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</si>
  <si>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</si>
  <si>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</si>
  <si>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</si>
  <si>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</si>
  <si>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</si>
  <si>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</si>
  <si>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</si>
  <si>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</si>
  <si>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</si>
  <si>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</si>
  <si>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</si>
  <si>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</si>
  <si>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</si>
  <si>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</si>
  <si>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</si>
  <si>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</si>
  <si>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</si>
  <si>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</si>
  <si>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</si>
  <si>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</si>
  <si>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</si>
  <si>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</si>
  <si>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</si>
  <si>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</si>
  <si>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</si>
  <si>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</si>
  <si>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</si>
  <si>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</si>
  <si>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</si>
  <si>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</si>
  <si>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</si>
  <si>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</si>
  <si>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</si>
  <si>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</si>
  <si>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</si>
  <si>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</si>
  <si>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</si>
  <si>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</si>
  <si>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</si>
  <si>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</si>
  <si>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</si>
  <si>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</si>
  <si>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</si>
  <si>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</si>
  <si>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</si>
  <si>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</si>
  <si>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</si>
  <si>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</si>
  <si>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</si>
  <si>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</si>
  <si>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</si>
  <si>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</si>
  <si>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</si>
  <si>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</si>
  <si>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</si>
  <si>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</si>
  <si>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</si>
  <si>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</si>
  <si>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</si>
  <si>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</si>
  <si>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</si>
  <si>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</si>
  <si>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</si>
  <si>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</si>
  <si>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</si>
  <si>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</si>
  <si>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</si>
  <si>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</si>
  <si>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</si>
  <si>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</si>
  <si>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</si>
  <si>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</si>
  <si>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</si>
  <si>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</si>
  <si>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</si>
  <si>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</si>
  <si>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</si>
  <si>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</si>
  <si>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</si>
  <si>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</si>
  <si>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</si>
  <si>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</si>
  <si>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</si>
  <si>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</si>
  <si>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</si>
  <si>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</si>
  <si>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</si>
  <si>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</si>
  <si>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</si>
  <si>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</si>
  <si>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</si>
  <si>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</si>
  <si>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</si>
  <si>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</si>
  <si>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</si>
  <si>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</si>
  <si>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</si>
  <si>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</si>
  <si>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</si>
  <si>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</si>
  <si>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</si>
  <si>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</si>
  <si>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</si>
  <si>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</si>
  <si>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</si>
  <si>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</si>
  <si>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</si>
  <si>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</si>
  <si>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</si>
  <si>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</si>
  <si>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</si>
  <si>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</si>
  <si>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</si>
  <si>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</si>
  <si>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</si>
  <si>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</si>
  <si>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</si>
  <si>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</si>
  <si>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</si>
  <si>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</si>
  <si>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</si>
  <si>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</si>
  <si>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</si>
  <si>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</si>
  <si>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</si>
  <si>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</si>
  <si>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</si>
  <si>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</si>
  <si>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</si>
  <si>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</si>
  <si>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</si>
  <si>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</si>
  <si>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</si>
  <si>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</si>
  <si>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</si>
  <si>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</si>
  <si>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</si>
  <si>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</si>
  <si>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</si>
  <si>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</si>
  <si>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</si>
  <si>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</si>
  <si>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</si>
  <si>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</si>
  <si>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</si>
  <si>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</si>
  <si>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</si>
  <si>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</si>
  <si>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</si>
  <si>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</si>
  <si>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</si>
  <si>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</si>
  <si>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</si>
  <si>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</si>
  <si>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</si>
  <si>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</si>
  <si>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</si>
  <si>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</si>
  <si>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</si>
  <si>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</si>
  <si>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</si>
  <si>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</si>
  <si>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</si>
  <si>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</si>
  <si>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</si>
  <si>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</si>
  <si>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</si>
  <si>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</si>
  <si>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</si>
  <si>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</si>
  <si>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</si>
  <si>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</si>
  <si>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</si>
  <si>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</si>
  <si>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</si>
  <si>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</si>
  <si>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</si>
  <si>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</si>
  <si>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</si>
  <si>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</si>
  <si>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</si>
  <si>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</si>
  <si>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</si>
  <si>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</si>
  <si>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</si>
  <si>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</si>
  <si>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</si>
  <si>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</si>
  <si>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</si>
  <si>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</si>
  <si>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</si>
  <si>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</si>
  <si>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</si>
  <si>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</si>
  <si>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</si>
  <si>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</si>
  <si>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</si>
  <si>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</si>
  <si>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</si>
  <si>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</si>
  <si>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</si>
  <si>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</si>
  <si>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</si>
  <si>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</si>
  <si>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</si>
  <si>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</si>
  <si>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</si>
  <si>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</si>
  <si>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</si>
  <si>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</si>
  <si>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</si>
  <si>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</si>
  <si>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</si>
  <si>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</si>
  <si>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</si>
  <si>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</si>
  <si>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</si>
  <si>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</si>
  <si>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</si>
  <si>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</si>
  <si>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</si>
  <si>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</si>
  <si>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</si>
  <si>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</si>
  <si>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</si>
  <si>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</si>
  <si>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</si>
  <si>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</si>
  <si>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</si>
  <si>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</si>
  <si>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</si>
  <si>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</si>
  <si>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</si>
  <si>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</si>
  <si>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</si>
  <si>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</si>
  <si>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</si>
  <si>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</si>
  <si>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</si>
  <si>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</si>
  <si>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</si>
  <si>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</si>
  <si>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</si>
  <si>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</si>
  <si>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</si>
  <si>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</si>
  <si>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</si>
  <si>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</si>
  <si>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</si>
  <si>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</si>
  <si>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</si>
  <si>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</si>
  <si>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</si>
  <si>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</si>
  <si>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</si>
  <si>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</si>
  <si>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</si>
  <si>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</si>
  <si>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</si>
  <si>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</si>
  <si>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</si>
  <si>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</si>
  <si>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</si>
  <si>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</si>
  <si>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</si>
  <si>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</si>
  <si>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</si>
  <si>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</si>
  <si>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</si>
  <si>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</si>
  <si>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</si>
  <si>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</si>
  <si>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</si>
  <si>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</si>
  <si>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</si>
  <si>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</si>
  <si>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</si>
  <si>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</si>
  <si>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</si>
  <si>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</si>
  <si>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</si>
  <si>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</si>
  <si>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</si>
  <si>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</si>
  <si>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</si>
  <si>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</si>
  <si>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</si>
  <si>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</si>
  <si>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</si>
  <si>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</si>
  <si>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</si>
  <si>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</si>
  <si>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</si>
  <si>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</si>
  <si>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</si>
  <si>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</si>
  <si>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</si>
  <si>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</si>
  <si>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</si>
  <si>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</si>
  <si>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</si>
  <si>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</si>
  <si>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</si>
  <si>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</si>
  <si>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</si>
  <si>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</si>
  <si>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</si>
  <si>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</si>
  <si>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</si>
  <si>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</si>
  <si>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</si>
  <si>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</si>
  <si>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</si>
  <si>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</si>
  <si>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</si>
  <si>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</si>
  <si>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</si>
  <si>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</si>
  <si>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</si>
  <si>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</si>
  <si>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</si>
  <si>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</si>
  <si>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</si>
  <si>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</si>
  <si>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</si>
  <si>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</si>
  <si>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</si>
  <si>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</si>
  <si>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</si>
  <si>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</si>
  <si>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</si>
  <si>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</si>
  <si>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</si>
  <si>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</si>
  <si>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</si>
  <si>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</si>
  <si>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</si>
  <si>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</si>
  <si>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</si>
  <si>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</si>
  <si>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</si>
  <si>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</si>
  <si>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</si>
  <si>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</si>
  <si>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</si>
  <si>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</si>
  <si>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</si>
  <si>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</si>
  <si>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</si>
  <si>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</si>
  <si>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</si>
  <si>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</si>
  <si>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</si>
  <si>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</si>
  <si>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</si>
  <si>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</si>
  <si>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</si>
  <si>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</si>
  <si>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</si>
  <si>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</si>
  <si>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</si>
  <si>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</si>
  <si>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</si>
  <si>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</si>
  <si>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</si>
  <si>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</si>
  <si>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</si>
  <si>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</si>
  <si>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</si>
  <si>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</si>
  <si>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</si>
  <si>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</si>
  <si>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</si>
  <si>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</si>
  <si>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</si>
  <si>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</si>
  <si>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</si>
  <si>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</si>
  <si>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</si>
  <si>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</si>
  <si>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</si>
  <si>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</si>
  <si>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</si>
  <si>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</si>
  <si>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</si>
  <si>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</si>
  <si>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</si>
  <si>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</si>
  <si>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</si>
  <si>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</si>
  <si>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</si>
  <si>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</si>
  <si>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</si>
  <si>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</si>
  <si>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</si>
  <si>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</si>
  <si>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</si>
  <si>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</si>
  <si>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</si>
  <si>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</si>
  <si>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</si>
  <si>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</si>
  <si>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</si>
  <si>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</si>
  <si>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</si>
  <si>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</si>
  <si>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</si>
  <si>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</si>
  <si>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</si>
  <si>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</si>
  <si>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</si>
  <si>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</si>
  <si>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</si>
  <si>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</si>
  <si>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</si>
  <si>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</si>
  <si>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</si>
  <si>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</si>
  <si>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</si>
  <si>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</si>
  <si>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</si>
  <si>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</si>
  <si>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</si>
  <si>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</si>
  <si>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</si>
  <si>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</si>
  <si>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</si>
  <si>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</si>
  <si>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</si>
  <si>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</si>
  <si>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</si>
  <si>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</si>
  <si>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</si>
  <si>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</si>
  <si>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</si>
  <si>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</si>
  <si>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</si>
  <si>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</si>
  <si>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</si>
  <si>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</si>
  <si>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</si>
  <si>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</si>
  <si>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</si>
  <si>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</si>
  <si>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</si>
  <si>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</si>
  <si>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</si>
  <si>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</si>
  <si>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</si>
  <si>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</si>
  <si>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</si>
  <si>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</si>
  <si>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</si>
  <si>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</si>
  <si>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</si>
  <si>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</si>
  <si>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</si>
  <si>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</si>
  <si>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</si>
  <si>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</si>
  <si>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</si>
  <si>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</si>
  <si>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</si>
  <si>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</si>
  <si>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</si>
  <si>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</si>
  <si>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</si>
  <si>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</si>
  <si>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</si>
  <si>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</si>
  <si>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</si>
  <si>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</si>
  <si>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</si>
  <si>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</si>
  <si>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</si>
  <si>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</si>
  <si>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</si>
  <si>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</si>
  <si>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</si>
  <si>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</si>
  <si>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</si>
  <si>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</si>
  <si>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</si>
  <si>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</si>
  <si>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</si>
  <si>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</si>
  <si>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</si>
  <si>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</si>
  <si>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</si>
  <si>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</si>
  <si>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</si>
  <si>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</si>
  <si>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</si>
  <si>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</si>
  <si>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</si>
  <si>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</si>
  <si>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</si>
  <si>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</si>
  <si>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</si>
  <si>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</si>
  <si>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</si>
  <si>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</si>
  <si>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</si>
  <si>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</si>
  <si>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</si>
  <si>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</si>
  <si>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</si>
  <si>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</si>
  <si>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</si>
  <si>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</si>
  <si>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</si>
  <si>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</si>
  <si>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</si>
  <si>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</si>
  <si>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</si>
  <si>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</si>
  <si>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</si>
  <si>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</si>
  <si>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</si>
  <si>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</si>
  <si>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</si>
  <si>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</si>
  <si>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</si>
  <si>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</si>
  <si>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</si>
  <si>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</si>
  <si>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</si>
  <si>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</si>
  <si>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</si>
  <si>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</si>
  <si>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</si>
  <si>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</si>
  <si>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</si>
  <si>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</si>
  <si>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</si>
  <si>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</si>
  <si>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</si>
  <si>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</si>
  <si>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</si>
  <si>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</si>
  <si>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</si>
  <si>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</si>
  <si>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</si>
  <si>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</si>
  <si>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</si>
  <si>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</si>
  <si>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</si>
  <si>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</si>
  <si>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</si>
  <si>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</si>
  <si>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</si>
  <si>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</si>
  <si>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</si>
  <si>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</si>
  <si>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</si>
  <si>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</si>
  <si>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</si>
  <si>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</si>
  <si>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</si>
  <si>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</si>
  <si>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</si>
  <si>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</si>
  <si>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</si>
  <si>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</si>
  <si>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</si>
  <si>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</si>
  <si>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</si>
  <si>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</si>
  <si>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</si>
  <si>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</si>
  <si>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</si>
  <si>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</si>
  <si>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</si>
  <si>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</si>
  <si>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</si>
  <si>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</si>
  <si>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</si>
  <si>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</si>
  <si>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</si>
  <si>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</si>
  <si>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</si>
  <si>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</si>
  <si>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</si>
  <si>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</si>
  <si>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</si>
  <si>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</si>
  <si>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</si>
  <si>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</si>
  <si>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</si>
  <si>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</si>
  <si>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</si>
  <si>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</si>
  <si>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</si>
  <si>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</si>
  <si>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</si>
  <si>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</si>
  <si>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</si>
  <si>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</si>
  <si>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</si>
  <si>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</si>
  <si>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</si>
  <si>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</si>
  <si>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</si>
  <si>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</si>
  <si>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</si>
  <si>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</si>
  <si>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</si>
  <si>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</si>
  <si>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</si>
  <si>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</si>
  <si>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</si>
  <si>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</si>
  <si>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</si>
  <si>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</si>
  <si>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</si>
  <si>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</si>
  <si>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</si>
  <si>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</si>
  <si>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</si>
  <si>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</si>
  <si>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</si>
  <si>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</si>
  <si>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</si>
  <si>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</si>
  <si>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</si>
  <si>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</si>
  <si>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</si>
  <si>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</si>
  <si>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</si>
  <si>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</si>
  <si>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</si>
  <si>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</si>
  <si>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</si>
  <si>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</si>
  <si>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</si>
  <si>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</si>
  <si>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</si>
  <si>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</si>
  <si>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</si>
  <si>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</si>
  <si>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</si>
  <si>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</si>
  <si>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</si>
  <si>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</si>
  <si>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</si>
  <si>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</si>
  <si>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</si>
  <si>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</si>
  <si>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</si>
  <si>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</si>
  <si>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</si>
  <si>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</si>
  <si>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</si>
  <si>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</si>
  <si>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</si>
  <si>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</si>
  <si>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</si>
  <si>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</si>
  <si>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</si>
  <si>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</si>
  <si>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</si>
  <si>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</si>
  <si>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</si>
  <si>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</si>
  <si>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</si>
  <si>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</si>
  <si>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</si>
  <si>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</si>
  <si>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</si>
  <si>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</si>
  <si>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</si>
  <si>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</si>
  <si>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</si>
  <si>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</si>
  <si>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</si>
  <si>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</si>
  <si>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</si>
  <si>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</si>
  <si>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</si>
  <si>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</si>
  <si>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</si>
  <si>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</si>
  <si>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</si>
  <si>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</si>
  <si>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</si>
  <si>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</si>
  <si>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</si>
  <si>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</si>
  <si>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</si>
  <si>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</si>
  <si>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</si>
  <si>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</si>
  <si>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</si>
  <si>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</si>
  <si>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</si>
  <si>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</si>
  <si>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</si>
  <si>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</si>
  <si>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</si>
  <si>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</si>
  <si>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</si>
  <si>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</si>
  <si>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</si>
  <si>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</si>
  <si>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</si>
  <si>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</si>
  <si>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</si>
  <si>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</si>
  <si>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</si>
  <si>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</si>
  <si>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</si>
  <si>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</si>
  <si>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</si>
  <si>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</si>
  <si>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</si>
  <si>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</si>
  <si>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</si>
  <si>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</si>
  <si>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</si>
  <si>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</si>
  <si>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</si>
  <si>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</si>
  <si>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</si>
  <si>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</si>
  <si>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</si>
  <si>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</si>
  <si>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</si>
  <si>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</si>
  <si>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</si>
  <si>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</si>
  <si>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</si>
  <si>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</si>
  <si>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</si>
  <si>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</si>
  <si>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</si>
  <si>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</si>
  <si>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</si>
  <si>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</si>
  <si>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</si>
  <si>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</si>
  <si>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</si>
  <si>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</si>
  <si>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</si>
  <si>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</si>
  <si>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</si>
  <si>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</si>
  <si>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</si>
  <si>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</si>
  <si>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</si>
  <si>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</si>
  <si>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</si>
  <si>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</si>
  <si>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</si>
  <si>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</si>
  <si>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</si>
  <si>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</si>
  <si>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</si>
  <si>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</si>
  <si>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</si>
  <si>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</si>
  <si>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</si>
  <si>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</si>
  <si>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</si>
  <si>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</si>
  <si>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</si>
  <si>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</si>
  <si>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</si>
  <si>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</si>
  <si>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</si>
  <si>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</si>
  <si>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</si>
  <si>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</si>
  <si>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</si>
  <si>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</si>
  <si>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</si>
  <si>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</si>
  <si>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</si>
  <si>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</si>
  <si>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</si>
  <si>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</si>
  <si>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</si>
  <si>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</si>
  <si>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</si>
  <si>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</si>
  <si>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</si>
  <si>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</si>
  <si>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</si>
  <si>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</si>
  <si>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</si>
  <si>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</si>
  <si>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</si>
  <si>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</si>
  <si>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</si>
  <si>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</si>
  <si>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</si>
  <si>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</si>
  <si>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</si>
  <si>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</si>
  <si>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</si>
  <si>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</si>
  <si>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</si>
  <si>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</si>
  <si>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</si>
  <si>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</si>
  <si>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</si>
  <si>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</si>
  <si>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</si>
  <si>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</si>
  <si>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</si>
  <si>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</si>
  <si>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</si>
  <si>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</si>
  <si>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</si>
  <si>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</si>
  <si>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</si>
  <si>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</si>
  <si>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</si>
  <si>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</si>
  <si>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</si>
  <si>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</si>
  <si>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</si>
  <si>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</si>
  <si>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</si>
  <si>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</si>
  <si>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</si>
  <si>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</si>
  <si>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</si>
  <si>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</si>
  <si>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</si>
  <si>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</si>
  <si>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</si>
  <si>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</si>
  <si>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</si>
  <si>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</si>
  <si>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</si>
  <si>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</si>
  <si>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</si>
  <si>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</si>
  <si>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</si>
  <si>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</si>
  <si>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</si>
  <si>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</si>
  <si>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</si>
  <si>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</si>
  <si>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</si>
  <si>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</si>
  <si>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</si>
  <si>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</si>
  <si>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</si>
  <si>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</si>
  <si>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</si>
  <si>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</si>
  <si>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</si>
  <si>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</si>
  <si>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</si>
  <si>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</si>
  <si>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</si>
  <si>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</si>
  <si>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</si>
  <si>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</si>
  <si>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</si>
  <si>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</si>
  <si>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</si>
  <si>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</si>
  <si>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</si>
  <si>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</si>
  <si>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</si>
  <si>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</si>
  <si>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</si>
  <si>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</si>
  <si>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</si>
  <si>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</si>
  <si>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</si>
  <si>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</si>
  <si>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</si>
  <si>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</si>
  <si>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</si>
  <si>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</si>
  <si>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</si>
  <si>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</si>
  <si>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</si>
  <si>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</si>
  <si>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</si>
  <si>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</si>
  <si>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</si>
  <si>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</si>
  <si>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</si>
  <si>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</si>
  <si>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</si>
  <si>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</si>
  <si>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</si>
  <si>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</si>
  <si>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</si>
  <si>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</si>
  <si>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</si>
  <si>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</si>
  <si>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</si>
  <si>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</si>
  <si>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</si>
  <si>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</si>
  <si>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</si>
  <si>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</si>
  <si>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</si>
  <si>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</si>
  <si>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</si>
  <si>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</si>
  <si>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</si>
  <si>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</si>
  <si>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</si>
  <si>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</si>
  <si>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</si>
  <si>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</si>
  <si>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</si>
  <si>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</si>
  <si>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</si>
  <si>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</si>
  <si>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</si>
  <si>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</si>
  <si>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</si>
  <si>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</si>
  <si>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</si>
  <si>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</si>
  <si>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</si>
  <si>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</si>
  <si>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</si>
  <si>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</si>
  <si>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</si>
  <si>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</si>
  <si>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</si>
  <si>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</si>
  <si>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</si>
  <si>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</si>
  <si>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</si>
  <si>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</si>
  <si>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</si>
  <si>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</si>
  <si>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</si>
  <si>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</si>
  <si>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</si>
  <si>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</si>
  <si>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</si>
  <si>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</si>
  <si>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</si>
  <si>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</si>
  <si>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</si>
  <si>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</si>
  <si>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</si>
  <si>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</si>
  <si>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</si>
  <si>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</si>
  <si>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</si>
  <si>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</si>
  <si>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</si>
  <si>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</si>
  <si>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</si>
  <si>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</si>
  <si>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</si>
  <si>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</si>
  <si>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</si>
  <si>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</si>
  <si>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</si>
  <si>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</si>
  <si>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</si>
  <si>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</si>
  <si>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</si>
  <si>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</si>
  <si>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</si>
  <si>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</si>
  <si>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</si>
  <si>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</si>
  <si>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</si>
  <si>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</si>
  <si>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</si>
  <si>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</si>
  <si>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</si>
  <si>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</si>
  <si>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</si>
  <si>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</si>
  <si>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</si>
  <si>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</si>
  <si>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</si>
  <si>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</si>
  <si>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</si>
  <si>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</si>
  <si>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</si>
  <si>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</si>
  <si>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</si>
  <si>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</si>
  <si>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</si>
  <si>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</si>
  <si>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</si>
  <si>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</si>
  <si>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</si>
  <si>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</si>
  <si>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</si>
  <si>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</si>
  <si>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</si>
  <si>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</si>
  <si>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</si>
  <si>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</si>
  <si>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</si>
  <si>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</si>
  <si>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</si>
  <si>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</si>
  <si>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</si>
  <si>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</si>
  <si>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</si>
  <si>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</si>
  <si>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</si>
  <si>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</si>
  <si>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</si>
  <si>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</si>
  <si>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</si>
  <si>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</si>
  <si>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</si>
  <si>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</si>
  <si>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</si>
  <si>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</si>
  <si>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</si>
  <si>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</si>
  <si>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</si>
  <si>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</si>
  <si>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</si>
  <si>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</si>
  <si>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</si>
  <si>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</si>
  <si>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</si>
  <si>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</si>
  <si>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</si>
  <si>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</si>
  <si>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</si>
  <si>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</si>
  <si>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</si>
  <si>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</si>
  <si>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</si>
  <si>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</si>
  <si>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</si>
  <si>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</si>
  <si>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</si>
  <si>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</si>
  <si>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</si>
  <si>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</si>
  <si>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</si>
  <si>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</si>
  <si>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</si>
  <si>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</si>
  <si>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</si>
  <si>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</si>
  <si>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</si>
  <si>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</si>
  <si>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</si>
  <si>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</si>
  <si>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</si>
  <si>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</si>
  <si>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</si>
  <si>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</si>
  <si>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</si>
  <si>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</si>
  <si>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</si>
  <si>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</si>
  <si>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</si>
  <si>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</si>
  <si>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</si>
  <si>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</si>
  <si>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</si>
  <si>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</si>
  <si>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</si>
  <si>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</si>
  <si>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</si>
  <si>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</si>
  <si>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</si>
  <si>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</si>
  <si>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</si>
  <si>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</si>
  <si>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</si>
  <si>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</si>
  <si>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</si>
  <si>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</si>
  <si>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</si>
  <si>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</si>
  <si>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</si>
  <si>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</si>
  <si>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</si>
  <si>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</si>
  <si>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</si>
  <si>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</si>
  <si>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</si>
  <si>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</si>
  <si>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</si>
  <si>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</si>
  <si>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</si>
  <si>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</si>
  <si>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</si>
  <si>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</si>
  <si>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</si>
  <si>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</si>
  <si>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</si>
  <si>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</si>
  <si>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</si>
  <si>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</si>
  <si>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</si>
  <si>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</si>
  <si>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</si>
  <si>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</si>
  <si>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</si>
  <si>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</si>
  <si>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</si>
  <si>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</si>
  <si>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</si>
  <si>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</si>
  <si>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</si>
  <si>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</si>
  <si>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</si>
  <si>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</si>
  <si>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</si>
  <si>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</si>
  <si>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</si>
  <si>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</si>
  <si>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</si>
  <si>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</si>
  <si>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</si>
  <si>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</si>
  <si>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</si>
  <si>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</si>
  <si>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</si>
  <si>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</si>
  <si>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</si>
  <si>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</si>
  <si>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</si>
  <si>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</si>
  <si>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</si>
  <si>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</si>
  <si>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</si>
  <si>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</si>
  <si>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</si>
  <si>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</si>
  <si>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</si>
  <si>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</si>
  <si>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</si>
  <si>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</si>
  <si>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</si>
  <si>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</si>
  <si>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</si>
  <si>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</si>
  <si>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</si>
  <si>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</si>
  <si>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</si>
  <si>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</si>
  <si>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</si>
  <si>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</si>
  <si>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</si>
  <si>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</si>
  <si>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</si>
  <si>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</si>
  <si>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</si>
  <si>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</si>
  <si>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</si>
  <si>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</si>
  <si>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</si>
  <si>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</si>
  <si>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</si>
  <si>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</si>
  <si>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</si>
  <si>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</si>
  <si>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</si>
  <si>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</si>
  <si>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</si>
  <si>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</si>
  <si>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</si>
  <si>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</si>
  <si>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</si>
  <si>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</si>
  <si>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</si>
  <si>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</si>
  <si>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</si>
  <si>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</si>
  <si>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</si>
  <si>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</si>
  <si>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</si>
  <si>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</si>
  <si>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</si>
  <si>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</si>
  <si>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</si>
  <si>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</si>
  <si>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</si>
  <si>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</si>
  <si>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</si>
  <si>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</si>
  <si>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</si>
  <si>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</si>
  <si>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</si>
  <si>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</si>
  <si>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</si>
  <si>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</si>
  <si>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</si>
  <si>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</si>
  <si>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</si>
  <si>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</si>
  <si>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</si>
  <si>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</si>
  <si>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</si>
  <si>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</si>
  <si>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</si>
  <si>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</si>
  <si>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</si>
  <si>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</si>
  <si>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</si>
  <si>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</si>
  <si>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</si>
  <si>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</si>
  <si>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</si>
  <si>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</si>
  <si>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</si>
  <si>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</si>
  <si>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</si>
  <si>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</si>
  <si>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</si>
  <si>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</si>
  <si>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</si>
  <si>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</si>
  <si>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</si>
  <si>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</si>
  <si>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</si>
  <si>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</si>
  <si>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</si>
  <si>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</si>
  <si>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</si>
  <si>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</si>
  <si>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</si>
  <si>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</si>
  <si>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</si>
  <si>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</si>
  <si>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</si>
  <si>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</si>
  <si>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</si>
  <si>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</si>
  <si>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</si>
  <si>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</si>
  <si>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</si>
  <si>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</si>
  <si>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</si>
  <si>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</si>
  <si>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</si>
  <si>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</si>
  <si>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</si>
  <si>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</si>
  <si>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</si>
  <si>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</si>
  <si>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</si>
  <si>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</si>
  <si>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</si>
  <si>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</si>
  <si>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</si>
  <si>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</si>
  <si>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</si>
  <si>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</si>
  <si>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</si>
  <si>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</si>
  <si>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</si>
  <si>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</si>
  <si>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</si>
  <si>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</si>
  <si>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</si>
  <si>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</si>
  <si>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</si>
  <si>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</si>
  <si>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</si>
  <si>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</si>
  <si>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</si>
  <si>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</si>
  <si>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</si>
  <si>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</si>
  <si>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</si>
  <si>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</si>
  <si>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</si>
  <si>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</si>
  <si>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</si>
  <si>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</si>
  <si>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</si>
  <si>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</si>
  <si>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</si>
  <si>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</si>
  <si>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</si>
  <si>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</si>
  <si>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</si>
  <si>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</si>
  <si>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</si>
  <si>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</si>
  <si>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</si>
  <si>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</si>
  <si>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</si>
  <si>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</si>
  <si>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</si>
  <si>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</si>
  <si>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</si>
  <si>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</si>
  <si>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</si>
  <si>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</si>
  <si>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</si>
  <si>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</si>
  <si>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</si>
  <si>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</si>
  <si>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</si>
  <si>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</si>
  <si>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</si>
  <si>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</si>
  <si>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</si>
  <si>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</si>
  <si>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</si>
  <si>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</si>
  <si>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</si>
  <si>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</si>
  <si>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</si>
  <si>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</si>
  <si>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</si>
  <si>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</si>
  <si>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</si>
  <si>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</si>
  <si>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</si>
  <si>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</si>
  <si>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</si>
  <si>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</si>
  <si>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</si>
  <si>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</si>
  <si>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</si>
  <si>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</si>
  <si>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</si>
  <si>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</si>
  <si>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</si>
  <si>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</si>
  <si>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</si>
  <si>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</si>
  <si>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</si>
  <si>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</si>
  <si>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</si>
  <si>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</si>
  <si>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</si>
  <si>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</si>
  <si>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</si>
  <si>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</si>
  <si>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</si>
  <si>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</si>
  <si>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</si>
  <si>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</si>
  <si>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</si>
  <si>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</si>
  <si>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</si>
  <si>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</si>
  <si>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</si>
  <si>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</si>
  <si>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</si>
  <si>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</si>
  <si>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</si>
  <si>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</si>
  <si>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</si>
  <si>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</si>
  <si>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</si>
  <si>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</si>
  <si>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</si>
  <si>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</si>
  <si>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</si>
  <si>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</si>
  <si>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</si>
  <si>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</si>
  <si>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</si>
  <si>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</si>
  <si>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</si>
  <si>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</si>
  <si>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</si>
  <si>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</si>
  <si>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</si>
  <si>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</si>
  <si>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</si>
  <si>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</si>
  <si>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</si>
  <si>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</si>
  <si>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</si>
  <si>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</si>
  <si>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</si>
  <si>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</si>
  <si>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</si>
  <si>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</si>
  <si>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</si>
  <si>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</si>
  <si>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</si>
  <si>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</si>
  <si>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</si>
  <si>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</si>
  <si>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</si>
  <si>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</si>
  <si>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</si>
  <si>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</si>
  <si>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</si>
  <si>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</si>
  <si>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</si>
  <si>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</si>
  <si>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</si>
  <si>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</si>
  <si>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</si>
  <si>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</si>
  <si>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</si>
  <si>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</si>
  <si>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</si>
  <si>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</si>
  <si>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</si>
  <si>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</si>
  <si>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</si>
  <si>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</si>
  <si>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</si>
  <si>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</si>
  <si>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</si>
  <si>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</si>
  <si>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</si>
  <si>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</si>
  <si>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</si>
  <si>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</si>
  <si>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</si>
  <si>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</si>
  <si>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</si>
  <si>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</si>
  <si>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</si>
  <si>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</si>
  <si>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</si>
  <si>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</si>
  <si>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</si>
  <si>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</si>
  <si>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</si>
  <si>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</si>
  <si>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</si>
  <si>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</si>
  <si>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</si>
  <si>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</si>
  <si>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</si>
  <si>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</si>
  <si>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</si>
  <si>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</si>
  <si>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</si>
  <si>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</si>
  <si>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</si>
  <si>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</si>
  <si>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</si>
  <si>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</si>
  <si>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</si>
  <si>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</si>
  <si>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</si>
  <si>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</si>
  <si>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</si>
  <si>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</si>
  <si>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</si>
  <si>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</si>
  <si>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</si>
  <si>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</si>
  <si>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</si>
  <si>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</si>
  <si>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</si>
  <si>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</si>
  <si>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</si>
  <si>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</si>
  <si>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</si>
  <si>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</si>
  <si>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</si>
  <si>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</si>
  <si>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</si>
  <si>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</si>
  <si>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</si>
  <si>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</si>
  <si>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</si>
  <si>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</si>
  <si>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</si>
  <si>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</si>
  <si>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</si>
  <si>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</si>
  <si>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</si>
  <si>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</si>
  <si>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</si>
  <si>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</si>
  <si>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</si>
  <si>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</si>
  <si>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</si>
  <si>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</si>
  <si>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</si>
  <si>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</si>
  <si>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</si>
  <si>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</si>
  <si>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</si>
  <si>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</si>
  <si>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</si>
  <si>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</si>
  <si>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</si>
  <si>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</si>
  <si>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</si>
  <si>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</si>
  <si>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</si>
  <si>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</si>
  <si>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</si>
  <si>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</si>
  <si>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</si>
  <si>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</si>
  <si>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</si>
  <si>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</si>
  <si>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</si>
  <si>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</si>
  <si>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</si>
  <si>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</si>
  <si>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</si>
  <si>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</si>
  <si>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</si>
  <si>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</si>
  <si>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</si>
  <si>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</si>
  <si>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</si>
  <si>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</si>
  <si>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</si>
  <si>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</si>
  <si>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</si>
  <si>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</si>
  <si>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</si>
  <si>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</si>
  <si>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</si>
  <si>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</si>
  <si>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</si>
  <si>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</si>
  <si>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</si>
  <si>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</si>
  <si>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</si>
  <si>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</si>
  <si>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</si>
  <si>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</si>
  <si>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</si>
  <si>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</si>
  <si>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</si>
  <si>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</si>
  <si>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</si>
  <si>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</si>
  <si>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</si>
  <si>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</si>
  <si>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</si>
  <si>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</si>
  <si>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</si>
  <si>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</si>
  <si>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</si>
  <si>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</si>
  <si>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</si>
  <si>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</si>
  <si>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</si>
  <si>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</si>
  <si>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</si>
  <si>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</si>
  <si>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</si>
  <si>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</si>
  <si>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</si>
  <si>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</si>
  <si>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</si>
  <si>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</si>
  <si>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</si>
  <si>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</si>
  <si>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</si>
  <si>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</si>
  <si>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</si>
  <si>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</si>
  <si>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</si>
  <si>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</si>
  <si>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</si>
  <si>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</si>
  <si>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</si>
  <si>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</si>
  <si>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</si>
  <si>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</si>
  <si>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</si>
  <si>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</si>
  <si>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</si>
  <si>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</si>
  <si>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</si>
  <si>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</si>
  <si>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</si>
  <si>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</si>
  <si>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</si>
  <si>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</si>
  <si>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</si>
  <si>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</si>
  <si>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</si>
  <si>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</si>
  <si>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</si>
  <si>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</si>
  <si>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</si>
  <si>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</si>
  <si>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</si>
  <si>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</si>
  <si>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</si>
  <si>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</si>
  <si>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</si>
  <si>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</si>
  <si>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</si>
  <si>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</si>
  <si>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</si>
  <si>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</si>
  <si>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</si>
  <si>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</si>
  <si>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</si>
  <si>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</si>
  <si>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</si>
  <si>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</si>
  <si>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</si>
  <si>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</si>
  <si>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</si>
  <si>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</si>
  <si>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</si>
  <si>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</si>
  <si>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</si>
  <si>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</si>
  <si>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</si>
  <si>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</si>
  <si>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</si>
  <si>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</si>
  <si>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</si>
  <si>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</si>
  <si>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</si>
  <si>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</si>
  <si>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</si>
  <si>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</si>
  <si>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</si>
  <si>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</si>
  <si>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</si>
  <si>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</si>
  <si>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</si>
  <si>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</si>
  <si>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</si>
  <si>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</si>
  <si>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</si>
  <si>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</si>
  <si>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</si>
  <si>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</si>
  <si>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</si>
  <si>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</si>
  <si>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</si>
  <si>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</si>
  <si>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</si>
  <si>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</si>
  <si>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</si>
  <si>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</si>
  <si>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</si>
  <si>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</si>
  <si>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</si>
  <si>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</si>
  <si>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</si>
  <si>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</si>
  <si>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</si>
  <si>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</si>
  <si>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</si>
  <si>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</si>
  <si>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</si>
  <si>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</si>
  <si>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</si>
  <si>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</si>
  <si>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</si>
  <si>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</si>
  <si>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</si>
  <si>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</si>
  <si>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</si>
  <si>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</si>
  <si>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</si>
  <si>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</si>
  <si>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</si>
  <si>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</si>
  <si>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</si>
  <si>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</si>
  <si>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</si>
  <si>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</si>
  <si>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</si>
  <si>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</si>
  <si>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</si>
  <si>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</si>
  <si>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</si>
  <si>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</si>
  <si>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</si>
  <si>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</si>
  <si>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</si>
  <si>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</si>
  <si>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</si>
  <si>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</si>
  <si>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</si>
  <si>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</si>
  <si>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</si>
  <si>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</si>
  <si>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</si>
  <si>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</si>
  <si>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</si>
  <si>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</si>
  <si>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</si>
  <si>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</si>
  <si>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</si>
  <si>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</si>
  <si>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</si>
  <si>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</si>
  <si>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</si>
  <si>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</si>
  <si>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</si>
  <si>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</si>
  <si>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</si>
  <si>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</si>
  <si>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</si>
  <si>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</si>
  <si>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</si>
  <si>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</si>
  <si>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</si>
  <si>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</si>
  <si>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</si>
  <si>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</si>
  <si>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</si>
  <si>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</si>
  <si>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</si>
  <si>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</si>
  <si>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</si>
  <si>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</si>
  <si>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</si>
  <si>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</si>
  <si>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</si>
  <si>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</si>
  <si>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</si>
  <si>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</si>
  <si>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</si>
  <si>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</si>
  <si>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</si>
  <si>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</si>
  <si>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</si>
  <si>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</si>
  <si>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</si>
  <si>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</si>
  <si>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</si>
  <si>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</si>
  <si>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</si>
  <si>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</si>
  <si>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</si>
  <si>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</si>
  <si>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</si>
  <si>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</si>
  <si>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</si>
  <si>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</si>
  <si>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</si>
  <si>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</si>
  <si>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</si>
  <si>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</si>
  <si>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</si>
  <si>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</si>
  <si>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</si>
  <si>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</si>
  <si>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</si>
  <si>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</si>
  <si>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</si>
  <si>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</si>
  <si>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</si>
  <si>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</si>
  <si>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</si>
  <si>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</si>
  <si>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</si>
  <si>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</si>
  <si>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</si>
  <si>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</si>
  <si>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</si>
  <si>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</si>
  <si>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</si>
  <si>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</si>
  <si>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</si>
  <si>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</si>
  <si>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</si>
  <si>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</si>
  <si>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</si>
  <si>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</si>
  <si>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</si>
  <si>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</si>
  <si>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</si>
  <si>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</si>
  <si>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</si>
  <si>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</si>
  <si>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</si>
  <si>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</si>
  <si>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</si>
  <si>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</si>
  <si>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</si>
  <si>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</si>
  <si>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</si>
  <si>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</si>
  <si>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</si>
  <si>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</si>
  <si>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</si>
  <si>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</si>
  <si>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</si>
  <si>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</si>
  <si>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</si>
  <si>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</si>
  <si>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</si>
  <si>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</si>
  <si>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</si>
  <si>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</si>
  <si>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</si>
  <si>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</si>
  <si>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</si>
  <si>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</si>
  <si>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</si>
  <si>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</si>
  <si>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</si>
  <si>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</si>
  <si>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</si>
  <si>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</si>
  <si>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</si>
  <si>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</si>
  <si>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</si>
  <si>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</si>
  <si>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</si>
  <si>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</si>
  <si>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</si>
  <si>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</si>
  <si>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</si>
  <si>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</si>
  <si>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</si>
  <si>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</si>
  <si>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</si>
  <si>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</si>
  <si>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</si>
  <si>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</si>
  <si>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</si>
  <si>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</si>
  <si>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</si>
  <si>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</si>
  <si>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</si>
  <si>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</si>
  <si>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</si>
  <si>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</si>
  <si>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</si>
  <si>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</si>
  <si>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</si>
  <si>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</si>
  <si>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</si>
  <si>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</si>
  <si>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</si>
  <si>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</si>
  <si>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</si>
  <si>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</si>
  <si>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</si>
  <si>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</si>
  <si>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</si>
  <si>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</si>
  <si>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</si>
  <si>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</si>
  <si>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</si>
  <si>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</si>
  <si>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</si>
  <si>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</si>
  <si>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</si>
  <si>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</si>
  <si>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</si>
  <si>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</si>
  <si>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</si>
  <si>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</si>
  <si>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</si>
  <si>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</si>
  <si>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</si>
  <si>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</si>
  <si>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</si>
  <si>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</si>
  <si>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</si>
  <si>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</si>
  <si>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</si>
  <si>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</si>
  <si>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</si>
  <si>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</si>
  <si>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</si>
  <si>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</si>
  <si>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</si>
  <si>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</si>
  <si>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</si>
  <si>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</si>
  <si>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</si>
  <si>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</si>
  <si>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</si>
  <si>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</si>
  <si>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</si>
  <si>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</si>
  <si>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</si>
  <si>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</si>
  <si>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</si>
  <si>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</si>
  <si>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</si>
  <si>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</si>
  <si>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</si>
  <si>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</si>
  <si>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</si>
  <si>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</si>
  <si>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</si>
  <si>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</si>
  <si>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</si>
  <si>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</si>
  <si>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</si>
  <si>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</si>
  <si>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</si>
  <si>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</si>
  <si>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</si>
  <si>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</si>
  <si>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</si>
  <si>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</si>
  <si>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</si>
  <si>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</si>
  <si>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</si>
  <si>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</si>
  <si>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</si>
  <si>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</si>
  <si>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</si>
  <si>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</si>
  <si>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</si>
  <si>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</si>
  <si>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</si>
  <si>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</si>
  <si>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</si>
  <si>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</si>
  <si>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</si>
  <si>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</si>
  <si>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</si>
  <si>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</si>
  <si>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</si>
  <si>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</si>
  <si>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</si>
  <si>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</si>
  <si>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</si>
  <si>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</si>
  <si>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</si>
  <si>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</si>
  <si>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</si>
  <si>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</si>
  <si>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</si>
  <si>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</si>
  <si>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</si>
  <si>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</si>
  <si>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</si>
  <si>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</si>
  <si>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</si>
  <si>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</si>
  <si>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</si>
  <si>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</si>
  <si>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</si>
  <si>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</si>
  <si>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</si>
  <si>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</si>
  <si>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</si>
  <si>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</si>
  <si>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</si>
  <si>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</si>
  <si>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</si>
  <si>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</si>
  <si>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</si>
  <si>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</si>
  <si>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</si>
  <si>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</si>
  <si>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</si>
  <si>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</si>
  <si>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</si>
  <si>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</si>
  <si>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</si>
  <si>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</si>
  <si>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</si>
  <si>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</si>
  <si>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</si>
  <si>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</si>
  <si>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</si>
  <si>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</si>
  <si>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</si>
  <si>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</si>
  <si>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</si>
  <si>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</si>
  <si>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</si>
  <si>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</si>
  <si>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</si>
  <si>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</si>
  <si>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</si>
  <si>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</si>
  <si>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</si>
  <si>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</si>
  <si>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</si>
  <si>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</si>
  <si>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</si>
  <si>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</si>
  <si>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</si>
  <si>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</si>
  <si>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</si>
  <si>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</si>
  <si>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</si>
  <si>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</si>
  <si>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</si>
  <si>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</si>
  <si>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</si>
  <si>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</si>
  <si>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</si>
  <si>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</si>
  <si>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</si>
  <si>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</si>
  <si>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</si>
  <si>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</si>
  <si>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</si>
  <si>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</si>
  <si>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</si>
  <si>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</si>
  <si>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</si>
  <si>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</si>
  <si>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</si>
  <si>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</si>
  <si>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</si>
  <si>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</si>
  <si>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</si>
  <si>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</si>
  <si>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</si>
  <si>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</si>
  <si>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</si>
  <si>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</si>
  <si>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</si>
  <si>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</si>
  <si>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</si>
  <si>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</si>
  <si>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</si>
  <si>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</si>
  <si>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</si>
  <si>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</si>
  <si>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</si>
  <si>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</si>
  <si>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</si>
  <si>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</si>
  <si>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</si>
  <si>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</si>
  <si>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</si>
  <si>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</si>
  <si>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</si>
  <si>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</si>
  <si>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</si>
  <si>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</si>
  <si>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</si>
  <si>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</si>
  <si>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</si>
  <si>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</si>
  <si>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</si>
  <si>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</si>
  <si>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</si>
  <si>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</si>
  <si>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</si>
  <si>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</si>
  <si>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</si>
  <si>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</si>
  <si>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</si>
  <si>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</si>
  <si>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</si>
  <si>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</si>
  <si>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</si>
  <si>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</si>
  <si>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</si>
  <si>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</si>
  <si>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</si>
  <si>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</si>
  <si>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</si>
  <si>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</si>
  <si>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</si>
  <si>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</si>
  <si>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</si>
  <si>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</si>
  <si>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</si>
  <si>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</si>
  <si>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</si>
  <si>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</si>
  <si>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</si>
  <si>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</si>
  <si>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</si>
  <si>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</si>
  <si>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</si>
  <si>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</si>
  <si>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</si>
  <si>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</si>
  <si>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</si>
  <si>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</si>
  <si>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</si>
  <si>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</si>
  <si>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</si>
  <si>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</si>
  <si>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</si>
  <si>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</si>
  <si>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</si>
  <si>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</si>
  <si>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</si>
  <si>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</si>
  <si>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</si>
  <si>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</si>
  <si>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</si>
  <si>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</si>
  <si>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</si>
  <si>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</si>
  <si>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</si>
  <si>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</si>
  <si>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</si>
  <si>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</si>
  <si>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</si>
  <si>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</si>
  <si>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</si>
  <si>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</si>
  <si>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</si>
  <si>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</si>
  <si>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</si>
  <si>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</si>
  <si>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</si>
  <si>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</si>
  <si>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</si>
  <si>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</si>
  <si>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</si>
  <si>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</si>
  <si>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</si>
  <si>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</si>
  <si>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</si>
  <si>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</si>
  <si>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</si>
  <si>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</si>
  <si>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</si>
  <si>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</si>
  <si>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</si>
  <si>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</si>
  <si>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</si>
  <si>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</si>
  <si>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</si>
  <si>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</si>
  <si>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</si>
  <si>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</si>
  <si>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</si>
  <si>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</si>
  <si>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</si>
  <si>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</si>
  <si>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</si>
  <si>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</si>
  <si>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</si>
  <si>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</si>
  <si>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</si>
  <si>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</si>
  <si>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</si>
  <si>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</si>
  <si>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</si>
  <si>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</si>
  <si>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</si>
  <si>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</si>
  <si>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</si>
  <si>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</si>
  <si>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</si>
  <si>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</si>
  <si>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</si>
  <si>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</si>
  <si>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</si>
  <si>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</si>
  <si>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</si>
  <si>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</si>
  <si>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</si>
  <si>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</si>
  <si>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</si>
  <si>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</si>
  <si>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</si>
  <si>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</si>
  <si>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</si>
  <si>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</si>
  <si>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</si>
  <si>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</si>
  <si>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</si>
  <si>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</si>
  <si>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</si>
  <si>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</si>
  <si>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</si>
  <si>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</si>
  <si>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</si>
  <si>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</si>
  <si>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</si>
  <si>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</si>
  <si>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</si>
  <si>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</si>
  <si>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</si>
  <si>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</si>
  <si>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</si>
  <si>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</si>
  <si>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</si>
  <si>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</si>
  <si>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</si>
  <si>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</si>
  <si>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</si>
  <si>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</si>
  <si>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</si>
  <si>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</si>
  <si>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</si>
  <si>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</si>
  <si>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</si>
  <si>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</si>
  <si>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</si>
  <si>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</si>
  <si>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</si>
  <si>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</si>
  <si>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</si>
  <si>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</si>
  <si>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</si>
  <si>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</si>
  <si>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</si>
  <si>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</si>
  <si>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</si>
  <si>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</si>
  <si>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</si>
  <si>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</si>
  <si>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</si>
  <si>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</si>
  <si>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</si>
  <si>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</si>
  <si>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</si>
  <si>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</si>
  <si>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</si>
  <si>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</si>
  <si>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</si>
  <si>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</si>
  <si>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</si>
  <si>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</si>
  <si>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</si>
  <si>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</si>
  <si>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</si>
  <si>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</si>
  <si>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</si>
  <si>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</si>
  <si>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</si>
  <si>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</si>
  <si>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</si>
  <si>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</si>
  <si>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</si>
  <si>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</si>
  <si>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</si>
  <si>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</si>
  <si>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</si>
  <si>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</si>
  <si>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</si>
  <si>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</si>
  <si>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</si>
  <si>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</si>
  <si>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</si>
  <si>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</si>
  <si>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</si>
  <si>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</si>
  <si>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</si>
  <si>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</si>
  <si>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</si>
  <si>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</si>
  <si>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</si>
  <si>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</si>
  <si>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</si>
  <si>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</si>
  <si>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</si>
  <si>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</si>
  <si>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</si>
  <si>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</si>
  <si>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</si>
  <si>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</si>
  <si>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</si>
  <si>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</si>
  <si>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</si>
  <si>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</si>
  <si>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</si>
  <si>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</si>
  <si>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</si>
  <si>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</si>
  <si>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</si>
  <si>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</si>
  <si>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</si>
  <si>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</si>
  <si>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</si>
  <si>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</si>
  <si>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</si>
  <si>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</si>
  <si>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</si>
  <si>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</si>
  <si>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</si>
  <si>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</si>
  <si>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</si>
  <si>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</si>
  <si>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</si>
  <si>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</si>
  <si>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</si>
  <si>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</si>
  <si>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</si>
  <si>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</si>
  <si>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</si>
  <si>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</si>
  <si>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</si>
  <si>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</si>
  <si>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</si>
  <si>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</si>
  <si>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</si>
  <si>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</si>
  <si>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</si>
  <si>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</si>
  <si>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</si>
  <si>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</si>
  <si>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</si>
  <si>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</si>
  <si>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</si>
  <si>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</si>
  <si>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</si>
  <si>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</si>
  <si>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</si>
  <si>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</si>
  <si>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</si>
  <si>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</si>
  <si>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</si>
  <si>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</si>
  <si>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</si>
  <si>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</si>
  <si>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</si>
  <si>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</si>
  <si>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</si>
  <si>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</si>
  <si>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</si>
  <si>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</si>
  <si>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</si>
  <si>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</si>
  <si>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</si>
  <si>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</si>
  <si>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</si>
  <si>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</si>
  <si>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</si>
  <si>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</si>
  <si>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</si>
  <si>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</si>
  <si>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</si>
  <si>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</si>
  <si>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</si>
  <si>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</si>
  <si>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</si>
  <si>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</si>
  <si>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</si>
  <si>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</si>
  <si>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</si>
  <si>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</si>
  <si>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</si>
  <si>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</si>
  <si>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</si>
  <si>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</si>
  <si>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</si>
  <si>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</si>
  <si>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</si>
  <si>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</si>
  <si>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</si>
  <si>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</si>
  <si>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</si>
  <si>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</si>
  <si>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</si>
  <si>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</si>
  <si>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</si>
  <si>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</si>
  <si>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</si>
  <si>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</si>
  <si>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</si>
  <si>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</si>
  <si>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</si>
  <si>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</si>
  <si>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</si>
  <si>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</si>
  <si>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</si>
  <si>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</si>
  <si>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</si>
  <si>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</si>
  <si>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</si>
  <si>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</si>
  <si>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</si>
  <si>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</si>
  <si>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</si>
  <si>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</si>
  <si>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</si>
  <si>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</si>
  <si>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</si>
  <si>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</si>
  <si>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</si>
  <si>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</si>
  <si>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</si>
  <si>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</si>
  <si>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</si>
  <si>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</si>
  <si>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</si>
  <si>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</si>
  <si>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</si>
  <si>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</si>
  <si>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</si>
  <si>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</si>
  <si>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</si>
  <si>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</si>
  <si>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</si>
  <si>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</si>
  <si>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</si>
  <si>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</si>
  <si>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</si>
  <si>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</si>
  <si>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</si>
  <si>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</si>
  <si>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</si>
  <si>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</si>
  <si>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</si>
  <si>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</si>
  <si>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</si>
  <si>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</si>
  <si>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</si>
  <si>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</si>
  <si>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</si>
  <si>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</si>
  <si>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</si>
  <si>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</si>
  <si>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</si>
  <si>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</si>
  <si>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</si>
  <si>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</si>
  <si>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</si>
  <si>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</si>
  <si>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</si>
  <si>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</si>
  <si>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</si>
  <si>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</si>
  <si>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</si>
  <si>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</si>
  <si>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</si>
  <si>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</si>
  <si>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</si>
  <si>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</si>
  <si>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</si>
  <si>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</si>
  <si>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</si>
  <si>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</si>
  <si>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</si>
  <si>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</si>
  <si>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</si>
  <si>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</si>
  <si>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</si>
  <si>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</si>
  <si>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</si>
  <si>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</si>
  <si>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</si>
  <si>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</si>
  <si>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</si>
  <si>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</si>
  <si>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</si>
  <si>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</si>
  <si>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</si>
  <si>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</si>
  <si>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</si>
  <si>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</si>
  <si>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</si>
  <si>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</si>
  <si>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</si>
  <si>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</si>
  <si>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</si>
  <si>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</si>
  <si>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</si>
  <si>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</si>
  <si>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</si>
  <si>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</si>
  <si>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</si>
  <si>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</si>
  <si>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</si>
  <si>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</si>
  <si>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</si>
  <si>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</si>
  <si>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</si>
  <si>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</si>
  <si>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</si>
  <si>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</si>
  <si>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</si>
  <si>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</si>
  <si>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</si>
  <si>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</si>
  <si>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</si>
  <si>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</si>
  <si>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</si>
  <si>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</si>
  <si>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</si>
  <si>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</si>
  <si>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</si>
  <si>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</si>
  <si>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</si>
  <si>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</si>
  <si>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</si>
  <si>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</si>
  <si>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</si>
  <si>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</si>
  <si>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</si>
  <si>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</si>
  <si>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</si>
  <si>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</si>
  <si>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</si>
  <si>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</si>
  <si>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</si>
  <si>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</si>
  <si>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</si>
  <si>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</si>
  <si>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</si>
  <si>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</si>
  <si>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</si>
  <si>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</si>
  <si>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</si>
  <si>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</si>
  <si>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</si>
  <si>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</si>
  <si>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</si>
  <si>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</si>
  <si>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</si>
  <si>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</si>
  <si>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</si>
  <si>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</si>
  <si>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</si>
  <si>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</si>
  <si>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</si>
  <si>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</si>
  <si>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</si>
  <si>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</si>
  <si>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</si>
  <si>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</si>
  <si>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</si>
  <si>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</si>
  <si>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</si>
  <si>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</si>
  <si>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</si>
  <si>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</si>
  <si>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</si>
  <si>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</si>
  <si>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</si>
  <si>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</si>
  <si>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</si>
  <si>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</si>
  <si>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</si>
  <si>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</si>
  <si>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</si>
  <si>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</si>
  <si>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</si>
  <si>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</si>
  <si>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</si>
  <si>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</si>
  <si>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</si>
  <si>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</si>
  <si>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</si>
  <si>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</si>
  <si>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</si>
  <si>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</si>
  <si>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</si>
  <si>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</si>
  <si>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</si>
  <si>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</si>
  <si>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</si>
  <si>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</si>
  <si>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</si>
  <si>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</si>
  <si>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</si>
  <si>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</si>
  <si>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</si>
  <si>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</si>
  <si>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</si>
  <si>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</si>
  <si>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</si>
  <si>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</si>
  <si>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</si>
  <si>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</si>
  <si>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</si>
  <si>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</si>
  <si>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</si>
  <si>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</si>
  <si>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</si>
  <si>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</si>
  <si>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</si>
  <si>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</si>
  <si>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</si>
  <si>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</si>
  <si>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</si>
  <si>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</si>
  <si>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</si>
  <si>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</si>
  <si>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</si>
  <si>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</si>
  <si>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</si>
  <si>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</si>
  <si>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</si>
  <si>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</si>
  <si>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</si>
  <si>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</si>
  <si>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</si>
  <si>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</si>
  <si>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</si>
  <si>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</si>
  <si>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</si>
  <si>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</si>
  <si>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</si>
  <si>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</si>
  <si>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</si>
  <si>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</si>
  <si>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</si>
  <si>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</si>
  <si>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</si>
  <si>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</si>
  <si>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</si>
  <si>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</si>
  <si>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</si>
  <si>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</si>
  <si>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</si>
  <si>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</si>
  <si>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</si>
  <si>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</si>
  <si>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</si>
  <si>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</si>
  <si>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</si>
  <si>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</si>
  <si>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</si>
  <si>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</si>
  <si>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</si>
  <si>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</si>
  <si>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</si>
  <si>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</si>
  <si>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</si>
  <si>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</si>
  <si>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</si>
  <si>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</si>
  <si>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</si>
  <si>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</si>
  <si>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</si>
  <si>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</si>
  <si>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</si>
  <si>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</si>
  <si>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</si>
  <si>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</si>
  <si>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</si>
  <si>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</si>
  <si>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</si>
  <si>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</si>
  <si>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</si>
  <si>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</si>
  <si>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</si>
  <si>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</si>
  <si>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</si>
  <si>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</si>
  <si>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</si>
  <si>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</si>
  <si>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</si>
  <si>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</si>
  <si>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</si>
  <si>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</si>
  <si>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</si>
  <si>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</si>
  <si>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</si>
  <si>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</si>
  <si>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</si>
  <si>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</si>
  <si>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</si>
  <si>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</si>
  <si>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</si>
  <si>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</si>
  <si>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</si>
  <si>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</si>
  <si>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</si>
  <si>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</si>
  <si>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</si>
  <si>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</si>
  <si>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</si>
  <si>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</si>
  <si>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</si>
  <si>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</si>
  <si>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</si>
  <si>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</si>
  <si>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</si>
  <si>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</si>
  <si>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</si>
  <si>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</si>
  <si>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</si>
  <si>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</si>
  <si>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</si>
  <si>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</si>
  <si>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</si>
  <si>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</si>
  <si>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</si>
  <si>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</si>
  <si>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</si>
  <si>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</si>
  <si>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</si>
  <si>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</si>
  <si>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</si>
  <si>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</si>
  <si>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</si>
  <si>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</si>
  <si>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</si>
  <si>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</si>
  <si>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</si>
  <si>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</si>
  <si>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</si>
  <si>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</si>
  <si>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</si>
  <si>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</si>
  <si>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</si>
  <si>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</si>
  <si>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</si>
  <si>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</si>
  <si>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</si>
  <si>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</si>
  <si>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</si>
  <si>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</si>
  <si>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</si>
  <si>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</si>
  <si>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</si>
  <si>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</si>
  <si>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</si>
  <si>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</si>
  <si>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</si>
  <si>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</si>
  <si>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</si>
  <si>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</si>
  <si>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</si>
  <si>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</si>
  <si>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</si>
  <si>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</si>
  <si>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</si>
  <si>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</si>
  <si>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</si>
  <si>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</si>
  <si>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</si>
  <si>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</si>
  <si>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</si>
  <si>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</si>
  <si>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</si>
  <si>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</si>
  <si>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</si>
  <si>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</si>
  <si>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</si>
  <si>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</si>
  <si>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</si>
  <si>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</si>
  <si>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</si>
  <si>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</si>
  <si>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</si>
  <si>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</si>
  <si>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</si>
  <si>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</si>
  <si>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</si>
  <si>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</si>
  <si>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</si>
  <si>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</si>
  <si>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</si>
  <si>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</si>
  <si>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</si>
  <si>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</si>
  <si>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</si>
  <si>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</si>
  <si>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</si>
  <si>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</si>
  <si>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</si>
  <si>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</si>
  <si>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</si>
  <si>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</si>
  <si>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</si>
  <si>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</si>
  <si>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</si>
  <si>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</si>
  <si>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</si>
  <si>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</si>
  <si>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</si>
  <si>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</si>
  <si>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</si>
  <si>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</si>
  <si>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</si>
  <si>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</si>
  <si>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</si>
  <si>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</si>
  <si>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</si>
  <si>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</si>
  <si>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</si>
  <si>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</si>
  <si>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</si>
  <si>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</si>
  <si>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</si>
  <si>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</si>
  <si>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</si>
  <si>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</si>
  <si>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</si>
  <si>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</si>
  <si>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</si>
  <si>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</si>
  <si>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</si>
  <si>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</si>
  <si>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</si>
  <si>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</si>
  <si>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</si>
  <si>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</si>
  <si>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</si>
  <si>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</si>
  <si>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</si>
  <si>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</si>
  <si>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</si>
  <si>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</si>
  <si>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</si>
  <si>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</si>
  <si>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</si>
  <si>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</si>
  <si>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</si>
  <si>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</si>
  <si>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</si>
  <si>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</si>
  <si>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</si>
  <si>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</si>
  <si>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</si>
  <si>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</si>
  <si>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</si>
  <si>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</si>
  <si>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</si>
  <si>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</si>
  <si>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</si>
  <si>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</si>
  <si>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</si>
  <si>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</si>
  <si>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</si>
  <si>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</si>
  <si>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</si>
  <si>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</si>
  <si>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</si>
  <si>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</si>
  <si>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</si>
  <si>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</si>
  <si>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</si>
  <si>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</si>
  <si>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</si>
  <si>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</si>
  <si>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</si>
  <si>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</si>
  <si>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</si>
  <si>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</si>
  <si>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</si>
  <si>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</si>
  <si>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</si>
  <si>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</si>
  <si>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</si>
  <si>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</si>
  <si>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</si>
  <si>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</si>
  <si>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</si>
  <si>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</si>
  <si>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</si>
  <si>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</si>
  <si>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</si>
  <si>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</si>
  <si>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</si>
  <si>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</si>
  <si>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</si>
  <si>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</si>
  <si>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</si>
  <si>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</si>
  <si>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</si>
  <si>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</si>
  <si>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</si>
  <si>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</si>
  <si>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</si>
  <si>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</si>
  <si>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</si>
  <si>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</si>
  <si>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</si>
  <si>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</si>
  <si>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</si>
  <si>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</si>
  <si>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</si>
  <si>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</si>
  <si>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</si>
  <si>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</si>
  <si>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</si>
  <si>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</si>
  <si>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</si>
  <si>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</si>
  <si>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</si>
  <si>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</si>
  <si>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</si>
  <si>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</si>
  <si>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</si>
  <si>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</si>
  <si>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</si>
  <si>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</si>
  <si>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</si>
  <si>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</si>
  <si>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</si>
  <si>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</si>
  <si>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</si>
  <si>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</si>
  <si>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</si>
  <si>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</si>
  <si>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</si>
  <si>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</si>
  <si>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</si>
  <si>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</si>
  <si>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</si>
  <si>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</si>
  <si>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</si>
  <si>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</si>
  <si>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</si>
  <si>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</si>
  <si>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</si>
  <si>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</si>
  <si>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</si>
  <si>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</si>
  <si>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</si>
  <si>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</si>
  <si>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</si>
  <si>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</si>
  <si>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</si>
  <si>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</si>
  <si>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</si>
  <si>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</si>
  <si>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</si>
  <si>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</si>
  <si>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</si>
  <si>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</si>
  <si>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</si>
  <si>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</si>
  <si>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</si>
  <si>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</si>
  <si>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</si>
  <si>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</si>
  <si>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</si>
  <si>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</si>
  <si>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</si>
  <si>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</si>
  <si>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</si>
  <si>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</si>
  <si>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</si>
  <si>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</si>
  <si>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</si>
  <si>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</si>
  <si>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</si>
  <si>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</si>
  <si>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</si>
  <si>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</si>
  <si>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</si>
  <si>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</si>
  <si>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</si>
  <si>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</si>
  <si>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</si>
  <si>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</si>
  <si>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</si>
  <si>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</si>
  <si>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</si>
  <si>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</si>
  <si>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</si>
  <si>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</si>
  <si>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</si>
  <si>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</si>
  <si>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</si>
  <si>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</si>
  <si>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</si>
  <si>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</si>
  <si>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</si>
  <si>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</si>
  <si>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</si>
  <si>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</si>
  <si>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</si>
  <si>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</si>
  <si>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</si>
  <si>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</si>
  <si>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</si>
  <si>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</si>
  <si>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</si>
  <si>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</si>
  <si>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</si>
  <si>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</si>
  <si>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</si>
  <si>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</si>
  <si>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</si>
  <si>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</si>
  <si>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</si>
  <si>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</si>
  <si>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</si>
  <si>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</si>
  <si>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</si>
  <si>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</si>
  <si>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</si>
  <si>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</si>
  <si>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</si>
  <si>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</si>
  <si>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</si>
  <si>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</si>
  <si>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</si>
  <si>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</si>
  <si>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</si>
  <si>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</si>
  <si>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</si>
  <si>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</si>
  <si>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</si>
  <si>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</si>
  <si>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</si>
  <si>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</si>
  <si>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</si>
  <si>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</si>
  <si>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</si>
  <si>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</si>
  <si>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</si>
  <si>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</si>
  <si>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</si>
  <si>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</si>
  <si>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</si>
  <si>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</si>
  <si>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</si>
  <si>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</si>
  <si>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</si>
  <si>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</si>
  <si>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</si>
  <si>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</si>
  <si>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</si>
  <si>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</si>
  <si>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</si>
  <si>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</si>
  <si>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</si>
  <si>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</si>
  <si>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</si>
  <si>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</si>
  <si>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</si>
  <si>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</si>
  <si>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</si>
  <si>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</si>
  <si>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</si>
  <si>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</si>
  <si>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</si>
  <si>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</si>
  <si>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</si>
  <si>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</si>
  <si>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</si>
  <si>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</si>
  <si>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</si>
  <si>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</si>
  <si>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</si>
  <si>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</si>
  <si>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</si>
  <si>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</si>
  <si>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</si>
  <si>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</si>
  <si>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</si>
  <si>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</si>
  <si>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</si>
  <si>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</si>
  <si>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</si>
  <si>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</si>
  <si>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</si>
  <si>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</si>
  <si>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</si>
  <si>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</si>
  <si>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</si>
  <si>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</si>
  <si>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</si>
  <si>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</si>
  <si>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</si>
  <si>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</si>
  <si>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</si>
  <si>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</si>
  <si>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</si>
  <si>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</si>
  <si>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</si>
  <si>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</si>
  <si>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</si>
  <si>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</si>
  <si>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</si>
  <si>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</si>
  <si>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</si>
  <si>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</si>
  <si>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</si>
  <si>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</si>
  <si>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</si>
  <si>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</si>
  <si>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</si>
  <si>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</si>
  <si>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</si>
  <si>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</si>
  <si>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</si>
  <si>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</si>
  <si>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</si>
  <si>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</si>
  <si>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</si>
  <si>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</si>
  <si>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</si>
  <si>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</si>
  <si>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</si>
  <si>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</si>
  <si>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</si>
  <si>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</si>
  <si>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</si>
  <si>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</si>
  <si>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</si>
  <si>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</si>
  <si>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</si>
  <si>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</si>
  <si>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</si>
  <si>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</si>
  <si>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</si>
  <si>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</si>
  <si>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</si>
  <si>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</si>
  <si>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</si>
  <si>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</si>
  <si>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</si>
  <si>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</si>
  <si>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</si>
  <si>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</si>
  <si>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</si>
  <si>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</si>
  <si>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</si>
  <si>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</si>
  <si>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</si>
  <si>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</si>
  <si>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</si>
  <si>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</si>
  <si>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</si>
  <si>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</si>
  <si>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</si>
  <si>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</si>
  <si>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</si>
  <si>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</si>
  <si>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</si>
  <si>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</si>
  <si>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</si>
  <si>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</si>
  <si>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</si>
  <si>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</si>
  <si>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</si>
  <si>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</si>
  <si>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</si>
  <si>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</si>
  <si>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</si>
  <si>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</si>
  <si>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</si>
  <si>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</si>
  <si>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</si>
  <si>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</si>
  <si>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</si>
  <si>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</si>
  <si>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PCM-20251030-00001830</t>
  </si>
  <si>
    <t>Emergency</t>
  </si>
  <si>
    <t xml:space="preserve">EM team need 20 min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</si>
  <si>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</si>
  <si>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</si>
  <si>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</si>
  <si>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</si>
  <si>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</si>
  <si>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</si>
  <si>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</si>
  <si>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</si>
  <si>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bhab0339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</si>
</sst>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297.97050497685268</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45960.918930902779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45960.918930902779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45960.918930902779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45960.918930902779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45960.918930902779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45960.918930902779</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45960.918930902779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45960.918930902779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45960.918930902779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45960.918930902779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45960.918930902779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45960.918930902779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45960.918930902779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45960.918930902779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45960.918930902779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45960.918930902779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45960.918930902779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45960.918930902779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45960.918930902779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45960.918930902779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45960.918930902779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45960.918930902779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45960.918930902779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45960.918930902779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45960.918930902779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45960.918930902779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45960.918930902779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45960.918930902779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45960.918930902779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45960.918930902779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45960.918930902779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45960.918930902779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45960.918930902779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45960.918930902779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45960.918930902779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45960.918930902779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45960.918930902779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45960.918930902779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45960.918930902779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45960.918930902779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45960.918930902779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45960.918930902779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45960.918930902779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45960.918930902779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45960.918930902779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45960.918930902779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45960.918930902779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45960.918930902779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45960.918930902779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45960.918930902779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45960.918930902779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45960.918930902779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45960.918930902779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45960.918930902779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45960.918930902779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45960.918930902779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45960.918930902779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45960.918930902779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45960.918930902779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45960.918930902779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45960.918930902779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45960.918930902779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45960.918930902779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45960.918930902779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45960.918930902779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45960.918930902779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45960.918930902779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45960.918930902779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45960.918930902779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45960.918930902779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45960.918930902779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45960.918930902779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45960.918930902779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45960.918930902779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45960.918930902779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45960.918930902779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45960.918930902779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45960.918930902779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45960.918930902779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45960.918930902779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45960.918930902779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45960.918930902779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45960.918930902779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45960.918930902779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45960.918930902779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45960.918930902779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45960.918930902779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45960.918930902779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45960.918930902779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45960.918930902779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45960.918930902779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45960.918930902779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45960.918930902779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45960.918930902779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45960.918930902779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45960.918930902779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45960.918930902779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45960.918930902779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45960.918930902779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45960.918930902779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45960.918930902779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45960.918930902779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45960.918930902779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45960.918930902779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45960.918930902779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45960.918930902779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45960.918930902779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45960.918930902779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45960.918930902779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45960.918930902779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45960.918930902779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45960.918930902779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45960.918930902779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45960.918930902779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45960.918930902779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45960.918930902779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45960.918930902779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45960.918930902779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45960.918930902779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45960.918930902779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45960.918930902779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45960.918930902779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45960.918930902779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45960.918930902779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45960.918930902779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45960.918930902779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45960.918930902779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45960.918930902779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45960.918930902779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45960.918930902779</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45960.918930902779</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244BDAEE-A700-4D2E-B8AF-B786443C79FC}"/>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D11" sqref="D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135.91909293981735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2.1768475694480003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45960.918930902779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45960.918930902779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45960.918930902779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45960.918930902779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45960.918930902779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45960.918930902779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45960.918930902779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45960.918930902779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45960.918930902779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45960.918930902779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45960.918930902779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45960.918930902779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45960.918930902779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45960.918930902779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45960.918930902779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45960.918930902779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45960.918930902779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45960.918930902779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45960.918930902779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45960.918930902779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45960.918930902779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45960.918930902779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45960.918930902779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45960.918930902779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45960.918930902779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45960.918930902779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45960.918930902779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45960.918930902779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45960.918930902779</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45960.918930902779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45960.918930902779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45960.918930902779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45960.918930902779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45960.918930902779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45960.918930902779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45960.918930902779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45960.918930902779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45960.918930902779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45960.918930902779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45960.918930902779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45960.918930902779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45960.918930902779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45960.918930902779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45960.918930902779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45960.918930902779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45960.918930902779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45960.918930902779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45960.918930902779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45960.918930902779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45960.918930902779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45960.918930902779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45960.918930902779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45960.918930902779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45960.918930902779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45960.918930902779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45960.918930902779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45960.918930902779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45960.918930902779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45960.918930902779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45960.918930902779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45960.918930902779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45960.918930902779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45960.918930902779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45960.918930902779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45960.918930902779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45960.918930902779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45960.918930902779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45960.918930902779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45960.918930902779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45960.918930902779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45960.918930902779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45960.918930902779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45960.918930902779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45960.918930902779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45960.918930902779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45960.918930902779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45960.918930902779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45960.918930902779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45960.918930902779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45960.918930902779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45960.918930902779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45960.918930902779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45960.918930902779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45960.918930902779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45960.918930902779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45960.918930902779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45960.918930902779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45960.918930902779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45960.918930902779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45960.918930902779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45960.918930902779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45960.918930902779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45960.918930902779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45960.918930902779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45960.918930902779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45960.918930902779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45960.918930902779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45960.918930902779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45960.918930902779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45960.918930902779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45960.918930902779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45960.918930902779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45960.918930902779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45960.918930902779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45960.918930902779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45960.918930902779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45960.918930902779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45960.918930902779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45960.918930902779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45960.918930902779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45960.918930902779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45960.918930902779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45960.918930902779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45960.918930902779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45960.918930902779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45960.918930902779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45960.918930902779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45960.918930902779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45960.918930902779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45960.918930902779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45960.918930902779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45960.918930902779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45960.918930902779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45960.918930902779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45960.918930902779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45960.918930902779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45960.918930902779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45960.918930902779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45960.918930902779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45960.918930902779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45960.918930902779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45960.918930902779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45960.918930902779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45960.918930902779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45960.918930902779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45960.918930902779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45960.918930902779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45960.918930902779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45960.918930902779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45960.918930902779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45960.918930902779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45960.918930902779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45960.918930902779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45960.918930902779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45960.918930902779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45960.918930902779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45960.918930902779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45960.918930902779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45960.918930902779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45960.918930902779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45960.918930902779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45960.918930902779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45960.918930902779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45960.918930902779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45960.918930902779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45960.918930902779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45960.918930902779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45960.918930902779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45960.918930902779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45960.918930902779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45960.918930902779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45960.918930902779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45960.918930902779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45960.918930902779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45960.918930902779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45960.918930902779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45960.918930902779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45960.918930902779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45960.918930902779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45960.918930902779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45960.918930902779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45960.918930902779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45960.918930902779</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workbookViewId="0">
      <selection activeCell="D11" sqref="D11"/>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39107</v>
      </c>
      <c r="B2" s="63" t="str">
        <f>IFERROR(VLOOKUP(D2,DB!A:K,11,0),"")</f>
        <v>R3</v>
      </c>
      <c r="C2" s="18">
        <v>24</v>
      </c>
      <c r="D2" s="18" t="s">
        <v>17933</v>
      </c>
      <c r="E2" s="18" t="s">
        <v>39108</v>
      </c>
      <c r="F2" s="20">
        <v>45960.883784722224</v>
      </c>
      <c r="G2" s="21">
        <f t="shared" ref="G2:G55" ca="1" si="0">IFERROR(NOW()-F2,"-")</f>
        <v>3.5146180554875173E-2</v>
      </c>
      <c r="H2" s="22">
        <v>45960.876886574071</v>
      </c>
      <c r="I2" s="19" t="str">
        <f>IFERROR(VLOOKUP(D2,DB!A:F,6,0),"")</f>
        <v>Generator-SG</v>
      </c>
      <c r="J2" s="18" t="str">
        <f>IFERROR(VLOOKUP(D2,DB!A:G,7,0),"")</f>
        <v>Dead</v>
      </c>
      <c r="K2" s="46" t="s">
        <v>39109</v>
      </c>
      <c r="L2" s="23" t="str">
        <f>IFERROR(VLOOKUP(D2,DB!A:I,9,0),"")</f>
        <v>Latis</v>
      </c>
    </row>
    <row r="3" spans="1:13" ht="15" customHeight="1">
      <c r="A3" s="19"/>
      <c r="B3" s="63" t="str">
        <f>IFERROR(VLOOKUP(D3,DB!A:K,11,0),"")</f>
        <v/>
      </c>
      <c r="C3" s="18"/>
      <c r="D3" s="18"/>
      <c r="E3" s="18"/>
      <c r="F3" s="20"/>
      <c r="G3" s="21">
        <f t="shared" ca="1" si="0"/>
        <v>45960.918930902779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45960.918930902779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45960.918930902779</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45960.918930902779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45960.918930902779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45960.918930902779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45960.918930902779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45960.918930902779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45960.918930902779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45960.918930902779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45960.918930902779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45960.918930902779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45960.918930902779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45960.918930902779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45960.918930902779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45960.918930902779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45960.918930902779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45960.918930902779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45960.918930902779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45960.918930902779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45960.918930902779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45960.918930902779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45960.918930902779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45960.918930902779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45960.918930902779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45960.918930902779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45960.918930902779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45960.918930902779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45960.918930902779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45960.918930902779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45960.918930902779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45960.918930902779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45960.918930902779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45960.918930902779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45960.918930902779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45960.918930902779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45960.918930902779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45960.918930902779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45960.918930902779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45960.918930902779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45960.918930902779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45960.918930902779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45960.918930902779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45960.918930902779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45960.918930902779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45960.918930902779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45960.918930902779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45960.918930902779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45960.918930902779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45960.918930902779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45960.918930902779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45960.918930902779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45960.918930902779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45960.918930902779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45960.918930902779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45960.918930902779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45960.918930902779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45960.918930902779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45960.918930902779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45960.918930902779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45960.918930902779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45960.918930902779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45960.918930902779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45960.918930902779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45960.918930902779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45960.918930902779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45960.918930902779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45960.918930902779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45960.918930902779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45960.918930902779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45960.918930902779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45960.918930902779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45960.918930902779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45960.918930902779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45960.918930902779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45960.918930902779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45960.918930902779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45960.918930902779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45960.918930902779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45960.918930902779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45960.918930902779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45960.918930902779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45960.918930902779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45960.918930902779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45960.918930902779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45960.918930902779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45960.918930902779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45960.918930902779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45960.918930902779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45960.918930902779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45960.918930902779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45960.918930902779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45960.918930902779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45960.918930902779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45960.918930902779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45960.918930902779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45960.918930902779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45960.918930902779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45960.918930902779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45960.918930902779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45960.918930902779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45960.918930902779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45960.918930902779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45960.918930902779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45960.918930902779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45960.918930902779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45960.918930902779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45960.918930902779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45960.918930902779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45960.918930902779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45960.918930902779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45960.918930902779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45960.918930902779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45960.918930902779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45960.918930902779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45960.918930902779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45960.918930902779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45960.918930902779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45960.918930902779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45960.918930902779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45960.918930902779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45960.918930902779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45960.918930902779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45960.918930902779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45960.918930902779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45960.918930902779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45960.918930902779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45960.918930902779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45960.918930902779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45960.918930902779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45960.918930902779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45960.918930902779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45960.918930902779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45960.918930902779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45960.918930902779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45960.918930902779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45960.918930902779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45960.918930902779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45960.918930902779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45960.918930902779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45960.918930902779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45960.918930902779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45960.918930902779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45960.918930902779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45960.918930902779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45960.918930902779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45960.918930902779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45960.918930902779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45960.918930902779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45960.918930902779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45960.918930902779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45960.918930902779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45960.918930902779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45960.918930902779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45960.918930902779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45960.918930902779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45960.918930902779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45960.918930902779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45960.918930902779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45960.918930902779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45960.918930902779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45960.918930902779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45960.918930902779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45960.918930902779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45960.918930902779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45960.918930902779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45960.918930902779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45960.918930902779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45960.918930902779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45960.918930902779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45960.918930902779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45960.918930902779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45960.918930902779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45960.918930902779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45960.918930902779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45960.918930902779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45960.918930902779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45960.918930902779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45960.918930902779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45960.918930902779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45960.918930902779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45960.918930902779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45960.918930902779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45960.918930902779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45960.918930902779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45960.918930902779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45960.918930902779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45960.918930902779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45960.918930902779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45960.918930902779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45960.918930902779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45960.918930902779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45960.918930902779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45960.918930902779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45960.918930902779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45960.918930902779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45960.918930902779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45960.918930902779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45960.918930902779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45960.918930902779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45960.918930902779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45960.918930902779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45960.918930902779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45960.918930902779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45960.918930902779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45960.918930902779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45960.918930902779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45960.918930902779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45960.918930902779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45960.918930902779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45960.918930902779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45960.918930902779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45960.918930902779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45960.918930902779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45960.918930902779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45960.918930902779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45960.918930902779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45960.918930902779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45960.918930902779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45960.918930902779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45960.918930902779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45960.918930902779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45960.918930902779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45960.918930902779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45960.918930902779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45960.918930902779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45960.918930902779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45960.918930902779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45960.918930902779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45960.918930902779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45960.918930902779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45960.918930902779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45960.918930902779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45960.918930902779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45960.918930902779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45960.918930902779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45960.918930902779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45960.918930902779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45960.918930902779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45960.918930902779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45960.918930902779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45960.918930902779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45960.918930902779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45960.918930902779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45960.918930902779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45960.918930902779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45960.918930902779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45960.918930902779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45960.918930902779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45960.918930902779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45960.918930902779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45960.918930902779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45960.918930902779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45960.918930902779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45960.918930902779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45960.918930902779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45960.918930902779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45960.918930902779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45960.918930902779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45960.918930902779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45960.918930902779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45960.918930902779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45960.918930902779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45960.918930902779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45960.918930902779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45960.918930902779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45960.918930902779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45960.918930902779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45960.918930902779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45960.918930902779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45960.918930902779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45960.918930902779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45960.918930902779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45960.918930902779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45960.918930902779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45960.918930902779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45960.918930902779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45960.918930902779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45960.918930902779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45960.918930902779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45960.918930902779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45960.918930902779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45960.918930902779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45960.918930902779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45960.918930902779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45960.918930902779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45960.918930902779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45960.918930902779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45960.918930902779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45960.918930902779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45960.918930902779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45960.918930902779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45960.918930902779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45960.918930902779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45960.918930902779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45960.918930902779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45960.918930902779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45960.918930902779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45960.918930902779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45960.918930902779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45960.918930902779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45960.918930902779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45960.918930902779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45960.918930902779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45960.918930902779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45960.918930902779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45960.918930902779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45960.918930902779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45960.918930902779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45960.918930902779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45960.918930902779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45960.918930902779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45960.918930902779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45960.918930902779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45960.918930902779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45960.918930902779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45960.918930902779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45960.918930902779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45960.918930902779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45960.918930902779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45960.918930902779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45960.918930902779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45960.918930902779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45960.918930902779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45960.918930902779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45960.918930902779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45960.918930902779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45960.918930902779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45960.918930902779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45960.918930902779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45960.918930902779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45960.918930902779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45960.918930902779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45960.918930902779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45960.918930902779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45960.918930902779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45960.918930902779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45960.918930902779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45960.918930902779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45960.918930902779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45960.918930902779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45960.918930902779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45960.918930902779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45960.918930902779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45960.918930902779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45960.918930902779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45960.918930902779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45960.918930902779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45960.918930902779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45960.918930902779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45960.918930902779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45960.918930902779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45960.918930902779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45960.918930902779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45960.918930902779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45960.918930902779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45960.918930902779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45960.918930902779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45960.918930902779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45960.918930902779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45960.918930902779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45960.918930902779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45960.918930902779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45960.918930902779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45960.918930902779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45960.918930902779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45960.918930902779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45960.918930902779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45960.918930902779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45960.918930902779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45960.918930902779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45960.918930902779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45960.918930902779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45960.918930902779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45960.918930902779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45960.918930902779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45960.918930902779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45960.918930902779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45960.918930902779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45960.918930902779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45960.918930902779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45960.918930902779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45960.918930902779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45960.918930902779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45960.918930902779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45960.918930902779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45960.918930902779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45960.918930902779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45960.918930902779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45960.918930902779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45960.918930902779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45960.918930902779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45960.918930902779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45960.918930902779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45960.918930902779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45960.918930902779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45960.918930902779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45960.918930902779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45960.918930902779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45960.918930902779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45960.918930902779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45960.918930902779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45960.918930902779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45960.918930902779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45960.918930902779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45960.918930902779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45960.918930902779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45960.918930902779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45960.918930902779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45960.918930902779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45960.918930902779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45960.918930902779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45960.918930902779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45960.918930902779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45960.918930902779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45960.918930902779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45960.918930902779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45960.918930902779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45960.918930902779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45960.918930902779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45960.918930902779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45960.918930902779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45960.918930902779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45960.918930902779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45960.918930902779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45960.918930902779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45960.918930902779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45960.918930902779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45960.918930902779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45960.918930902779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45960.918930902779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45960.918930902779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45960.918930902779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45960.918930902779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45960.918930902779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45960.918930902779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45960.918930902779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45960.918930902779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45960.918930902779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45960.918930902779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45960.918930902779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45960.918930902779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45960.918930902779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45960.918930902779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45960.918930902779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45960.918930902779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45960.918930902779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45960.918930902779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45960.918930902779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45960.918930902779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45960.918930902779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45960.918930902779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45960.918930902779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45960.918930902779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45960.918930902779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45960.918930902779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45960.918930902779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45960.918930902779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45960.918930902779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45960.918930902779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45960.918930902779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45960.918930902779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45960.918930902779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45960.918930902779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45960.918930902779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45960.918930902779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45960.918930902779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45960.918930902779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45960.918930902779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45960.918930902779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45960.918930902779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45960.918930902779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45960.918930902779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45960.918930902779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45960.918930902779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45960.918930902779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45960.918930902779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45960.918930902779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45960.918930902779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45960.918930902779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45960.918930902779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45960.918930902779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45960.918930902779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45960.918930902779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45960.918930902779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45960.918930902779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45960.918930902779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45960.918930902779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45960.918930902779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45960.918930902779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45960.918930902779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45960.918930902779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45960.918930902779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45960.918930902779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45960.918930902779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45960.918930902779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45960.918930902779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45960.918930902779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45960.918930902779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45960.918930902779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45960.918930902779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45960.918930902779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45960.918930902779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45960.918930902779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45960.918930902779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45960.918930902779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45960.918930902779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45960.918930902779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45960.918930902779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45960.918930902779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45960.918930902779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45960.918930902779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45960.918930902779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45960.918930902779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45960.918930902779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45960.918930902779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45960.918930902779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45960.918930902779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45960.918930902779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45960.918930902779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45960.918930902779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45960.918930902779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45960.918930902779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45960.918930902779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45960.918930902779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45960.918930902779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45960.918930902779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45960.918930902779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45960.918930902779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45960.918930902779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45960.918930902779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45960.918930902779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45960.918930902779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45960.918930902779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45960.918930902779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45960.918930902779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45960.918930902779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45960.918930902779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45960.918930902779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45960.918930902779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45960.918930902779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45960.918930902779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45960.918930902779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45960.918930902779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45960.918930902779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45960.918930902779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45960.918930902779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45960.918930902779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45960.918930902779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45960.918930902779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45960.918930902779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45960.918930902779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45960.918930902779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45960.918930902779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45960.918930902779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45960.918930902779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45960.918930902779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45960.918930902779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45960.918930902779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45960.918930902779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45960.918930902779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45960.918930902779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45960.918930902779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45960.918930902779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45960.918930902779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45960.918930902779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45960.918930902779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45960.918930902779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45960.918930902779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45960.918930902779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45960.918930902779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45960.918930902779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45960.918930902779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45960.918930902779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45960.918930902779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45960.918930902779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45960.918930902779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45960.918930902779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45960.918930902779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45960.918930902779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45960.918930902779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45960.918930902779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45960.918930902779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45960.918930902779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45960.918930902779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45960.918930902779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45960.918930902779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45960.918930902779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45960.918930902779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45960.918930902779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45960.918930902779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45960.918930902779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45960.918930902779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45960.918930902779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45960.918930902779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45960.918930902779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45960.918930902779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45960.918930902779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45960.918930902779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45960.918930902779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45960.918930902779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45960.918930902779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45960.918930902779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45960.918930902779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45960.918930902779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45960.918930902779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45960.918930902779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45960.918930902779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45960.918930902779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45960.918930902779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45960.918930902779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45960.918930902779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45960.918930902779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45960.918930902779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45960.918930902779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45960.918930902779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45960.918930902779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45960.918930902779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45960.918930902779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45960.918930902779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45960.918930902779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45960.918930902779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45960.918930902779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45960.918930902779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45960.918930902779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45960.918930902779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45960.918930902779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45960.918930902779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45960.918930902779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45960.918930902779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45960.918930902779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45960.918930902779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45960.918930902779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45960.918930902779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45960.918930902779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45960.918930902779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45960.918930902779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45960.918930902779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45960.918930902779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45960.918930902779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45960.918930902779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45960.918930902779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45960.918930902779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45960.918930902779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45960.918930902779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45960.918930902779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45960.918930902779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45960.918930902779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45960.918930902779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45960.918930902779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45960.918930902779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45960.918930902779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45960.918930902779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45960.918930902779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45960.918930902779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45960.918930902779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45960.918930902779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45960.918930902779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45960.918930902779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45960.918930902779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45960.918930902779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45960.918930902779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45960.918930902779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45960.918930902779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45960.918930902779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45960.918930902779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45960.918930902779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45960.918930902779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45960.918930902779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45960.918930902779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45960.918930902779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45960.918930902779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45960.918930902779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45960.918930902779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45960.918930902779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45960.918930902779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45960.918930902779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45960.918930902779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45960.918930902779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45960.918930902779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45960.918930902779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45960.918930902779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45960.918930902779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45960.918930902779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45960.918930902779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45960.918930902779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45960.918930902779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45960.918930902779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45960.918930902779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45960.918930902779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45960.918930902779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45960.918930902779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45960.918930902779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45960.918930902779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45960.918930902779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45960.918930902779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45960.918930902779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45960.918930902779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45960.918930902779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45960.918930902779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45960.918930902779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45960.918930902779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45960.918930902779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45960.918930902779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45960.918930902779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45960.918930902779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45960.918930902779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45960.918930902779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45960.918930902779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45960.918930902779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45960.918930902779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45960.918930902779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45960.918930902779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45960.918930902779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45960.918930902779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45960.918930902779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45960.918930902779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45960.918930902779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45960.918930902779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45960.918930902779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45960.918930902779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45960.918930902779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45960.918930902779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45960.918930902779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45960.918930902779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45960.918930902779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45960.918930902779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45960.918930902779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45960.918930902779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45960.918930902779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45960.918930902779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45960.918930902779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45960.918930902779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45960.918930902779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45960.918930902779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45960.918930902779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45960.918930902779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45960.918930902779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45960.918930902779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45960.918930902779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45960.918930902779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45960.918930902779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45960.918930902779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45960.918930902779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45960.918930902779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45960.918930902779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45960.918930902779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45960.918930902779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45960.918930902779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45960.918930902779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45960.918930902779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45960.918930902779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45960.918930902779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45960.918930902779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45960.918930902779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45960.918930902779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45960.918930902779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45960.918930902779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45960.918930902779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45960.918930902779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45960.918930902779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45960.918930902779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45960.918930902779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45960.918930902779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45960.918930902779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45960.918930902779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45960.918930902779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45960.918930902779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45960.918930902779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45960.918930902779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45960.918930902779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45960.918930902779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45960.918930902779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45960.918930902779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45960.918930902779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45960.918930902779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45960.918930902779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45960.918930902779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45960.918930902779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45960.918930902779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45960.918930902779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45960.918930902779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45960.918930902779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45960.918930902779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45960.918930902779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45960.918930902779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45960.918930902779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45960.918930902779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45960.918930902779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45960.918930902779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45960.918930902779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45960.918930902779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45960.918930902779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45960.918930902779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45960.918930902779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45960.918930902779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45960.918930902779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45960.918930902779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45960.918930902779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45960.918930902779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45960.918930902779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45960.918930902779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45960.918930902779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45960.918930902779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45960.918930902779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45960.918930902779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45960.918930902779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45960.918930902779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45960.918930902779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45960.918930902779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45960.918930902779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45960.918930902779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45960.918930902779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45960.918930902779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45960.918930902779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45960.918930902779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45960.918930902779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45960.918930902779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45960.918930902779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45960.918930902779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45960.918930902779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45960.918930902779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45960.918930902779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45960.918930902779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45960.918930902779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45960.918930902779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45960.918930902779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45960.918930902779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45960.918930902779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45960.918930902779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45960.918930902779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45960.918930902779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45960.918930902779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45960.918930902779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45960.918930902779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45960.918930902779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45960.918930902779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45960.918930902779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45960.918930902779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45960.918930902779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45960.918930902779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45960.918930902779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45960.918930902779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45960.918930902779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45960.918930902779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45960.918930902779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45960.918930902779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45960.918930902779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45960.918930902779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45960.918930902779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45960.918930902779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45960.918930902779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45960.918930902779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45960.918930902779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45960.918930902779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45960.918930902779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45960.918930902779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45960.918930902779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45960.918930902779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45960.918930902779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45960.918930902779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45960.918930902779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45960.918930902779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45960.918930902779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45960.918930902779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45960.918930902779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45960.918930902779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45960.918930902779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45960.918930902779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45960.918930902779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45960.918930902779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45960.918930902779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45960.918930902779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45960.918930902779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45960.918930902779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45960.918930902779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45960.918930902779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45960.918930902779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45960.918930902779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45960.918930902779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45960.918930902779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45960.918930902779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45960.918930902779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45960.918930902779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45960.918930902779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45960.918930902779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45960.918930902779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45960.918930902779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45960.918930902779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45960.918930902779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45960.918930902779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45960.918930902779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45960.918930902779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45960.918930902779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45960.918930902779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45960.918930902779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45960.918930902779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45960.918930902779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45960.918930902779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45960.918930902779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45960.918930902779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45960.918930902779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45960.918930902779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45960.918930902779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45960.918930902779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45960.918930902779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45960.918930902779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45960.918930902779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45960.918930902779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45960.918930902779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45960.918930902779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45960.918930902779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45960.918930902779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45960.918930902779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45960.918930902779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45960.918930902779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45960.918930902779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45960.918930902779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45960.918930902779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45960.918930902779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45960.918930902779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45960.918930902779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45960.918930902779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45960.918930902779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45960.918930902779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45960.918930902779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45960.918930902779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45960.918930902779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45960.918930902779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45960.918930902779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45960.918930902779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45960.918930902779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45960.918930902779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45960.918930902779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45960.918930902779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45960.918930902779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45960.918930902779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45960.918930902779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45960.918930902779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45960.918930902779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45960.918930902779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45960.918930902779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45960.918930902779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45960.918930902779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45960.918930902779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45960.918930902779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45960.918930902779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45960.918930902779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45960.918930902779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45960.918930902779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45960.918930902779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45960.918930902779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45960.918930902779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45960.918930902779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45960.918930902779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45960.918930902779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45960.918930902779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45960.918930902779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45960.918930902779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45960.918930902779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45960.918930902779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45960.918930902779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45960.918930902779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45960.918930902779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45960.918930902779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45960.918930902779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45960.918930902779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45960.918930902779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45960.918930902779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45960.918930902779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45960.918930902779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45960.918930902779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45960.918930902779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45960.918930902779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45960.918930902779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45960.918930902779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45960.918930902779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45960.918930902779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45960.918930902779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45960.918930902779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45960.918930902779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45960.918930902779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45960.918930902779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45960.918930902779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45960.918930902779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45960.918930902779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45960.918930902779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45960.918930902779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45960.918930902779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45960.918930902779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45960.918930902779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45960.918930902779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45960.918930902779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45960.918930902779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45960.918930902779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45960.918930902779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45960.918930902779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45960.918930902779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45960.918930902779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45960.918930902779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45960.918930902779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45960.918930902779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45960.918930902779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45960.918930902779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45960.918930902779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45960.918930902779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45960.918930902779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45960.918930902779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45960.918930902779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45960.918930902779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45960.918930902779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45960.918930902779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45960.918930902779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45960.918930902779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45960.918930902779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45960.918930902779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45960.918930902779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45960.918930902779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45960.918930902779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45960.918930902779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45960.918930902779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45960.918930902779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45960.918930902779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45960.918930902779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45960.918930902779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45960.918930902779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45960.918930902779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45960.918930902779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45960.918930902779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45960.918930902779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45960.918930902779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45960.918930902779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45960.918930902779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45960.918930902779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45960.918930902779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45960.918930902779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45960.918930902779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45960.918930902779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45960.918930902779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45960.918930902779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45960.918930902779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45960.918930902779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45960.918930902779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45960.918930902779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45960.918930902779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45960.918930902779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45960.918930902779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45960.918930902779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45960.918930902779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45960.918930902779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45960.918930902779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45960.918930902779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45960.918930902779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45960.918930902779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45960.918930902779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45960.918930902779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45960.918930902779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45960.918930902779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45960.918930902779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45960.918930902779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45960.918930902779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45960.918930902779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45960.918930902779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45960.918930902779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45960.918930902779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45960.918930902779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45960.918930902779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45960.918930902779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45960.918930902779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45960.918930902779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45960.918930902779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45960.918930902779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45960.918930902779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45960.918930902779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45960.918930902779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45960.918930902779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45960.918930902779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45960.918930902779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45960.918930902779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45960.918930902779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45960.918930902779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45960.918930902779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45960.918930902779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45960.918930902779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45960.918930902779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45960.918930902779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45960.918930902779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45960.918930902779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45960.918930902779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45960.918930902779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45960.918930902779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45960.918930902779</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39110</v>
      </c>
      <c r="B2" s="94" t="str">
        <f>IFERROR(VLOOKUP(D2,DB!A:K,11,0),"")</f>
        <v>R4</v>
      </c>
      <c r="C2" s="97">
        <v>1</v>
      </c>
      <c r="D2" s="94" t="s">
        <v>35092</v>
      </c>
      <c r="E2" s="98" t="s">
        <v>39021</v>
      </c>
      <c r="F2" s="99">
        <v>45703.480717592596</v>
      </c>
      <c r="G2" s="100">
        <f ca="1">IFERROR(NOW()-F2,"")</f>
        <v>257.43821331018262</v>
      </c>
      <c r="H2" s="99">
        <v>45703.474768518521</v>
      </c>
      <c r="I2" s="99" t="str">
        <f>IFERROR(VLOOKUP(D2,DB!A:F,6,0),"")</f>
        <v>SCECO</v>
      </c>
      <c r="J2" s="99" t="str">
        <f>IFERROR(VLOOKUP(D2,DB!A:G,7,0),"")</f>
        <v>Dead</v>
      </c>
      <c r="K2" s="101" t="s">
        <v>39111</v>
      </c>
      <c r="L2" s="94" t="str">
        <f>IFERROR(VLOOKUP(D2,DB!A:I,9,0),"")</f>
        <v>Latis</v>
      </c>
    </row>
    <row r="3" spans="1:16" ht="15" customHeight="1">
      <c r="A3" s="119"/>
      <c r="B3" s="119" t="str">
        <f>IFERROR(VLOOKUP(D3,DB!A:K,11,0),"")</f>
        <v/>
      </c>
      <c r="C3" s="120"/>
      <c r="D3" s="94"/>
      <c r="E3" s="98"/>
      <c r="F3" s="123"/>
      <c r="G3" s="124">
        <f ca="1">IFERROR(NOW()-F3,"")</f>
        <v>45960.918930902779</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45960.918930902779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45960.918930902779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45960.918930902779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45960.918930902779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45960.918930902779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45960.918930902779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45960.918930902779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45960.918930902779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45960.918930902779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45960.918930902779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45960.918930902779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45960.918930902779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45960.918930902779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45960.918930902779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45960.918930902779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45960.918930902779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45960.918930902779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45960.918930902779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45960.918930902779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45960.918930902779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45960.918930902779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45960.918930902779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45960.918930902779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45960.918930902779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45960.918930902779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45960.918930902779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45960.918930902779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45960.918930902779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45960.918930902779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45960.918930902779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45960.918930902779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45960.918930902779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45960.918930902779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45960.918930902779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45960.918930902779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45960.918930902779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45960.918930902779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45960.918930902779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45960.918930902779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45960.918930902779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45960.918930902779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45960.918930902779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45960.918930902779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45960.918930902779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45960.918930902779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45960.918930902779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45960.918930902779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45960.918930902779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45960.918930902779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45960.918930902779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45960.918930902779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45960.918930902779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45960.918930902779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45960.918930902779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45960.918930902779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45960.918930902779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45960.918930902779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45960.918930902779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45960.918930902779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45960.918930902779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45960.918930902779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45960.918930902779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45960.918930902779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45960.918930902779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45960.918930902779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45960.918930902779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45960.918930902779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45960.918930902779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45960.918930902779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45960.918930902779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45960.918930902779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45960.918930902779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45960.918930902779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45960.918930902779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45960.918930902779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45960.918930902779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45960.918930902779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45960.918930902779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45960.918930902779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45960.918930902779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45960.918930902779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45960.918930902779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45960.918930902779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45960.918930902779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45960.918930902779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45960.918930902779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45960.918930902779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45960.918930902779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45960.918930902779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45960.918930902779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45960.918930902779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45960.918930902779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45960.918930902779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45960.918930902779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45960.918930902779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45960.918930902779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45960.918930902779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45960.918930902779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45960.918930902779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45960.918930902779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45960.918930902779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45960.918930902779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45960.918930902779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45960.918930902779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45960.918930902779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45960.918930902779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45960.918930902779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45960.918930902779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45960.918930902779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45960.918930902779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45960.918930902779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45960.918930902779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45960.918930902779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45960.918930902779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45960.918930902779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45960.918930902779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45960.918930902779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45960.918930902779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45960.918930902779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45960.918930902779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45960.918930902779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45960.918930902779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45960.918930902779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45960.918930902779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45960.918930902779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45960.918930902779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45960.918930902779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45960.918930902779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45960.918930902779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45960.918930902779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45960.918930902779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45960.918930902779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45960.918930902779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45960.918930902779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45960.918930902779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45960.918930902779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45960.918930902779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45960.918930902779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45960.918930902779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45960.918930902779</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45960.918930902779</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39112</v>
      </c>
      <c r="B2" s="37" t="str">
        <f>IFERROR(VLOOKUP(D2,DB!A:K,11,0),"")</f>
        <v>R5</v>
      </c>
      <c r="C2" s="37">
        <v>3</v>
      </c>
      <c r="D2" s="118" t="s">
        <v>36011</v>
      </c>
      <c r="E2" s="37" t="s">
        <v>39021</v>
      </c>
      <c r="F2" s="38">
        <v>45891.832060185188</v>
      </c>
      <c r="G2" s="144">
        <f ca="1">IFERROR(NOW()-F2,"")</f>
        <v>69.0868707175905</v>
      </c>
      <c r="H2" s="38">
        <v>45891.790393518517</v>
      </c>
      <c r="I2" s="37" t="str">
        <f>IFERROR(VLOOKUP(D2,DB!A:F,6,0),"")</f>
        <v>Generator-SG</v>
      </c>
      <c r="J2" s="37" t="str">
        <f>IFERROR(VLOOKUP(D2,DB!A:G,7,0),"")</f>
        <v>Vandalized</v>
      </c>
      <c r="K2" s="37" t="s">
        <v>39113</v>
      </c>
      <c r="L2" s="37" t="str">
        <f>IFERROR(VLOOKUP(D2,DB!A:I,9,0),"")</f>
        <v>Latis</v>
      </c>
      <c r="M2" s="117"/>
    </row>
    <row r="3" spans="1:13" ht="30.75">
      <c r="A3" s="37" t="s">
        <v>39114</v>
      </c>
      <c r="B3" s="37" t="str">
        <f>IFERROR(VLOOKUP(D3,DB!A:K,11,0),"")</f>
        <v>R5</v>
      </c>
      <c r="C3" s="37">
        <v>1</v>
      </c>
      <c r="D3" s="37" t="s">
        <v>33268</v>
      </c>
      <c r="E3" s="37" t="s">
        <v>39100</v>
      </c>
      <c r="F3" s="38">
        <v>45926.188877314817</v>
      </c>
      <c r="G3" s="144">
        <f t="shared" ref="G3" ca="1" si="0">IFERROR(NOW()-F3,"")</f>
        <v>34.730053587962175</v>
      </c>
      <c r="H3" s="38">
        <v>45926.158159722225</v>
      </c>
      <c r="I3" s="37" t="str">
        <f>IFERROR(VLOOKUP(D3,DB!A:F,6,0),"")</f>
        <v>SCECO</v>
      </c>
      <c r="J3" s="37" t="str">
        <f>IFERROR(VLOOKUP(D3,DB!A:G,7,0),"")</f>
        <v>Good</v>
      </c>
      <c r="K3" s="37" t="s">
        <v>39115</v>
      </c>
      <c r="L3" s="37" t="str">
        <f>IFERROR(VLOOKUP(D3,DB!A:I,9,0),"")</f>
        <v>Latis</v>
      </c>
      <c r="M3" s="117"/>
    </row>
    <row r="4" spans="1:13" ht="48" customHeight="1">
      <c r="A4" s="152" t="s">
        <v>39116</v>
      </c>
      <c r="B4" s="152" t="str">
        <f>IFERROR(VLOOKUP(D4,DB!A:K,11,0),"")</f>
        <v>R5</v>
      </c>
      <c r="C4" s="152">
        <v>1</v>
      </c>
      <c r="D4" s="152" t="s">
        <v>34758</v>
      </c>
      <c r="E4" s="152" t="s">
        <v>39100</v>
      </c>
      <c r="F4" s="153">
        <v>45948.661111111112</v>
      </c>
      <c r="G4" s="154">
        <f ca="1">IFERROR(NOW()-F4,"")</f>
        <v>12.257819791666407</v>
      </c>
      <c r="H4" s="153">
        <v>45948.661111111112</v>
      </c>
      <c r="I4" s="152" t="str">
        <f>IFERROR(VLOOKUP(D4,DB!A:F,6,0),"")</f>
        <v>SCECO</v>
      </c>
      <c r="J4" s="152" t="str">
        <f>IFERROR(VLOOKUP(D4,DB!A:G,7,0),"")</f>
        <v>Dead</v>
      </c>
      <c r="K4" s="152" t="s">
        <v>39117</v>
      </c>
      <c r="L4" s="152" t="str">
        <f>IFERROR(VLOOKUP(D4,DB!A:I,9,0),"")</f>
        <v>Latis</v>
      </c>
    </row>
    <row r="5" spans="1:13" ht="15">
      <c r="A5" s="152"/>
      <c r="B5" s="152" t="str">
        <f>IFERROR(VLOOKUP(D5,DB!A:K,11,0),"")</f>
        <v/>
      </c>
      <c r="C5" s="152"/>
      <c r="D5" s="152"/>
      <c r="E5" s="152"/>
      <c r="F5" s="153"/>
      <c r="G5" s="154">
        <f ca="1">IFERROR(NOW()-F5,"")</f>
        <v>45960.918930902779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45960.918930902779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45960.918930902779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45960.918930902779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45960.918930902779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45960.918930902779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45960.918930902779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45960.918930902779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45960.918930902779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45960.918930902779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45960.918930902779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45960.918930902779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45960.918930902779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45960.918930902779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45960.918930902779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45960.918930902779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45960.918930902779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45960.918930902779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45960.918930902779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45960.918930902779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45960.918930902779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45960.918930902779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45960.918930902779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45960.918930902779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45960.918930902779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45960.918930902779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45960.918930902779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45960.918930902779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45960.918930902779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45960.918930902779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45960.918930902779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45960.918930902779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45960.918930902779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45960.918930902779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45960.918930902779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45960.918930902779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45960.918930902779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45960.918930902779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45960.918930902779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45960.918930902779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45960.918930902779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45960.918930902779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45960.918930902779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45960.918930902779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45960.918930902779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45960.918930902779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45960.918930902779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45960.918930902779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45960.918930902779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45960.918930902779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45960.918930902779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45960.918930902779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45960.918930902779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45960.918930902779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45960.918930902779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45960.918930902779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45960.918930902779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45960.918930902779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45960.918930902779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45960.918930902779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45960.918930902779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45960.918930902779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45960.918930902779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45960.918930902779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45960.918930902779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45960.918930902779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45960.918930902779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45960.918930902779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45960.918930902779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45960.918930902779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45960.918930902779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45960.918930902779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45960.918930902779</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45960.918930902779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45960.918930902779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45960.918930902779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45960.918930902779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45960.918930902779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45960.918930902779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45960.918930902779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45960.918930902779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45960.918930902779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45960.918930902779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45960.918930902779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45960.918930902779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45960.918930902779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45960.918930902779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45960.918930902779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45960.918930902779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45960.918930902779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45960.918930902779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45960.918930902779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45960.918930902779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45960.918930902779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45960.918930902779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45960.918930902779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45960.918930902779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45960.918930902779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45960.918930902779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45960.918930902779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45960.918930902779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45960.918930902779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45960.918930902779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45960.918930902779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45960.918930902779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45960.918930902779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45960.918930902779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45960.918930902779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45960.918930902779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45960.918930902779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45960.918930902779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45960.918930902779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45960.918930902779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45960.918930902779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45960.918930902779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45960.918930902779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45960.918930902779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45960.918930902779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45960.918930902779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45960.918930902779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45960.918930902779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45960.918930902779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45960.918930902779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45960.918930902779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45960.918930902779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45960.918930902779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45960.918930902779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45960.918930902779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45960.918930902779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45960.918930902779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45960.918930902779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45960.918930902779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45960.918930902779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45960.918930902779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45960.918930902779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45960.918930902779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45960.918930902779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45960.918930902779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45960.918930902779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45960.918930902779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45960.918930902779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45960.918930902779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45960.918930902779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45960.918930902779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45960.918930902779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45960.918930902779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45960.918930902779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45960.918930902779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45960.918930902779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45960.918930902779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45960.918930902779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45960.918930902779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45960.918930902779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45960.918930902779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45960.918930902779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45960.918930902779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45960.918930902779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45960.918930902779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45960.918930902779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45960.918930902779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45960.918930902779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45960.918930902779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45960.918930902779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45960.918930902779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45960.918930902779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45960.918930902779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45960.918930902779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45960.918930902779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45960.918930902779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45960.918930902779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45960.918930902779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45960.918930902779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45960.918930902779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45960.918930902779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45960.918930902779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45960.918930902779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45960.918930902779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45960.918930902779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45960.918930902779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45960.918930902779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45960.918930902779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45960.918930902779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45960.918930902779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45960.918930902779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45960.918930902779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45960.918930902779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45960.918930902779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45960.918930902779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45960.918930902779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45960.918930902779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45960.918930902779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45960.918930902779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45960.918930902779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45960.918930902779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45960.918930902779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45960.918930902779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45960.918930902779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45960.918930902779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45960.918930902779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45960.918930902779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45960.918930902779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45960.918930902779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45960.918930902779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45960.918930902779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45960.918930902779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45960.918930902779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45960.918930902779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45960.918930902779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45960.918930902779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45960.918930902779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45960.918930902779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45960.918930902779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45960.918930902779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45960.918930902779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45960.918930902779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45960.918930902779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45960.918930902779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45960.918930902779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45960.918930902779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45960.918930902779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45960.918930902779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45960.918930902779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45960.918930902779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45960.918930902779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45960.918930902779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45960.918930902779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45960.918930902779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45960.918930902779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45960.918930902779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45960.918930902779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45960.918930902779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45960.918930902779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45960.918930902779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45960.918930902779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45960.918930902779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45960.918930902779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45960.918930902779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45960.918930902779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45960.918930902779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45960.918930902779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45960.918930902779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45960.918930902779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45960.918930902779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45960.918930902779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45960.918930902779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45960.918930902779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45960.918930902779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45960.918930902779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45960.918930902779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45960.918930902779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45960.918930902779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45960.918930902779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45960.918930902779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45960.918930902779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45960.918930902779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45960.918930902779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45960.918930902779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45960.918930902779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45960.918930902779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45960.918930902779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45960.918930902779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45960.918930902779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45960.918930902779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45960.918930902779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45960.918930902779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45960.918930902779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45960.918930902779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45960.918930902779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45960.918930902779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45960.918930902779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45960.918930902779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45960.918930902779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45960.918930902779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45960.918930902779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45960.918930902779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45960.918930902779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45960.918930902779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45960.918930902779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45960.918930902779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45960.918930902779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45960.918930902779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45960.918930902779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45960.918930902779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45960.918930902779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45960.918930902779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45960.918930902779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45960.918930902779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45960.918930902779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45960.918930902779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45960.918930902779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45960.918930902779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45960.918930902779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45960.918930902779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45960.918930902779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45960.918930902779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45960.918930902779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45960.918930902779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45960.918930902779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45960.918930902779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45960.918930902779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45960.918930902779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45960.918930902779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45960.918930902779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45960.918930902779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45960.918930902779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45960.918930902779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45960.918930902779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45960.918930902779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45960.918930902779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45960.918930902779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45960.918930902779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45960.918930902779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45960.918930902779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45960.918930902779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45960.918930902779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45960.918930902779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45960.918930902779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45960.918930902779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45960.918930902779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45960.918930902779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45960.918930902779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45960.918930902779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45960.918930902779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45960.918930902779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45960.918930902779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45960.918930902779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45960.918930902779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45960.918930902779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45960.918930902779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45960.918930902779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45960.918930902779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45960.918930902779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45960.918930902779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45960.918930902779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45960.918930902779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45960.918930902779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45960.918930902779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45960.918930902779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45960.918930902779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45960.918930902779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45960.918930902779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45960.918930902779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45960.918930902779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45960.918930902779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45960.918930902779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45960.918930902779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45960.918930902779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45960.918930902779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45960.918930902779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45960.918930902779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45960.918930902779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45960.918930902779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45960.918930902779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45960.918930902779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45960.918930902779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45960.918930902779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45960.918930902779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45960.918930902779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45960.918930902779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45960.918930902779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45960.918930902779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45960.918930902779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45960.918930902779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45960.918930902779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45960.918930902779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45960.918930902779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45960.918930902779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45960.918930902779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45960.918930902779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45960.918930902779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45960.918930902779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45960.918930902779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45960.918930902779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45960.918930902779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45960.918930902779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45960.918930902779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45960.918930902779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45960.918930902779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45960.918930902779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45960.918930902779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45960.918930902779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45960.918930902779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45960.918930902779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45960.918930902779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45960.918930902779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45960.918930902779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45960.918930902779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45960.918930902779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45960.918930902779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45960.918930902779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45960.918930902779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45960.918930902779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45960.918930902779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45960.918930902779</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tabSelected="1" workbookViewId="0">
      <selection activeCell="A2" sqref="A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t="s">
        <v>39118</v>
      </c>
      <c r="E2" s="106"/>
      <c r="F2" s="107"/>
      <c r="G2" s="77">
        <f ca="1">IFERROR(NOW()-F2,"-")</f>
        <v>45960.918930902779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45960.918930902779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45960.918930902779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45960.918930902779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45960.918930902779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45960.918930902779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45960.918930902779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45960.918930902779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45960.918930902779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45960.918930902779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45960.918930902779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45960.918930902779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45960.918930902779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45960.918930902779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45960.918930902779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45960.918930902779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45960.918930902779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45960.918930902779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45960.918930902779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45960.918930902779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45960.918930902779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45960.918930902779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45960.918930902779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45960.918930902779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45960.918930902779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45960.918930902779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45960.918930902779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45960.918930902779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45960.918930902779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45960.918930902779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45960.918930902779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45960.918930902779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45960.918930902779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45960.918930902779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45960.918930902779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45960.918930902779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45960.918930902779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45960.918930902779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45960.918930902779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45960.918930902779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45960.918930902779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45960.918930902779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45960.918930902779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45960.918930902779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45960.918930902779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45960.918930902779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45960.918930902779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45960.918930902779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45960.918930902779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45960.918930902779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45960.918930902779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45960.918930902779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45960.918930902779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45960.918930902779</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2025-10-30T19:05:18Z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