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373" documentId="120_S{2AC9BD13-BADA-5192-A53E-5A8FF88502F6}" xr6:coauthVersionLast="47" xr6:coauthVersionMax="47" xr10:uidLastSave="{E1F21889-C779-4867-A15E-63F091DC2D9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D2" i="3"/>
  <c r="D3" i="3"/>
  <c r="L3" i="4"/>
  <c r="L4" i="4"/>
  <c r="L5" i="4"/>
  <c r="L6" i="4"/>
  <c r="L7" i="4"/>
  <c r="L8" i="4"/>
  <c r="L9" i="4"/>
  <c r="L10" i="4"/>
  <c r="L11" i="4"/>
  <c r="L12" i="4"/>
  <c r="L13" i="4"/>
  <c r="L14" i="4"/>
  <c r="L15" i="4"/>
  <c r="L16" i="4"/>
  <c r="L17" i="4"/>
  <c r="L18" i="4"/>
  <c r="I3" i="4"/>
  <c r="J3" i="4"/>
  <c r="I4" i="4"/>
  <c r="J4" i="4"/>
  <c r="I5" i="4"/>
  <c r="J5" i="4"/>
  <c r="G6" i="5"/>
  <c r="G7" i="5"/>
  <c r="G8" i="5"/>
  <c r="G9" i="5"/>
  <c r="G10" i="5"/>
  <c r="G11" i="5"/>
  <c r="G12" i="5"/>
  <c r="G13" i="5"/>
  <c r="G14" i="5"/>
  <c r="G15" i="5"/>
  <c r="G16" i="5"/>
  <c r="G17" i="5"/>
  <c r="G18" i="5"/>
  <c r="G19" i="5"/>
  <c r="G20" i="5"/>
  <c r="G21" i="5"/>
  <c r="G22" i="5"/>
  <c r="G23" i="5"/>
  <c r="G24" i="5"/>
  <c r="B6" i="5"/>
  <c r="B7" i="5"/>
  <c r="B8" i="5"/>
  <c r="B9" i="5"/>
  <c r="B10" i="5"/>
  <c r="B11" i="5"/>
  <c r="B12" i="5"/>
  <c r="B13" i="5"/>
  <c r="B14" i="5"/>
  <c r="B15" i="5"/>
  <c r="B16" i="5"/>
  <c r="B17" i="5"/>
  <c r="B18" i="5"/>
  <c r="B19" i="5"/>
  <c r="B20" i="5"/>
  <c r="B21" i="5"/>
  <c r="B22" i="5"/>
  <c r="B23" i="5"/>
  <c r="B24" i="5"/>
  <c r="I6" i="5"/>
  <c r="I7" i="5"/>
  <c r="I8" i="5"/>
  <c r="I9" i="5"/>
  <c r="I10" i="5"/>
  <c r="I11" i="5"/>
  <c r="I12" i="5"/>
  <c r="I13" i="5"/>
  <c r="I14" i="5"/>
  <c r="I15" i="5"/>
  <c r="I16" i="5"/>
  <c r="I17" i="5"/>
  <c r="I18" i="5"/>
  <c r="I19" i="5"/>
  <c r="I20" i="5"/>
  <c r="I21" i="5"/>
  <c r="I22" i="5"/>
  <c r="I23" i="5"/>
  <c r="I24" i="5"/>
  <c r="J6" i="5"/>
  <c r="J7" i="5"/>
  <c r="J8" i="5"/>
  <c r="J9" i="5"/>
  <c r="J10" i="5"/>
  <c r="J11" i="5"/>
  <c r="J12" i="5"/>
  <c r="J13" i="5"/>
  <c r="J14" i="5"/>
  <c r="J15" i="5"/>
  <c r="J16" i="5"/>
  <c r="J17" i="5"/>
  <c r="J18" i="5"/>
  <c r="J19" i="5"/>
  <c r="J20" i="5"/>
  <c r="J21" i="5"/>
  <c r="J22" i="5"/>
  <c r="J23" i="5"/>
  <c r="J24" i="5"/>
  <c r="L6" i="5"/>
  <c r="L7" i="5"/>
  <c r="L8" i="5"/>
  <c r="L9" i="5"/>
  <c r="L10" i="5"/>
  <c r="L11" i="5"/>
  <c r="L12" i="5"/>
  <c r="L13" i="5"/>
  <c r="L14" i="5"/>
  <c r="L15" i="5"/>
  <c r="L16" i="5"/>
  <c r="L17" i="5"/>
  <c r="L18" i="5"/>
  <c r="L19" i="5"/>
  <c r="L20" i="5"/>
  <c r="L21" i="5"/>
  <c r="L22" i="5"/>
  <c r="L23" i="5"/>
  <c r="L2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7" i="3"/>
  <c r="D8" i="3"/>
  <c r="D10" i="3"/>
  <c r="D11"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<sst xmlns="http://schemas.openxmlformats.org/spreadsheetml/2006/main" count="180274" uniqueCount="39122">
  <si>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</si>
  <si>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</si>
  <si>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</si>
  <si>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</si>
  <si>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</si>
  <si>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</si>
  <si>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</si>
  <si>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</si>
  <si>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</si>
  <si>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</si>
  <si>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</si>
  <si>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</si>
  <si>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</si>
  <si>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</si>
  <si>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</si>
  <si>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</si>
  <si>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</si>
  <si>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</si>
  <si>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</si>
  <si>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</si>
  <si>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</si>
  <si>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</si>
  <si>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</si>
  <si>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</si>
  <si>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</si>
  <si>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</si>
  <si>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</si>
  <si>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</si>
  <si>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</si>
  <si>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</si>
  <si>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</si>
  <si>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</si>
  <si>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</si>
  <si>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</si>
  <si>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</si>
  <si>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</si>
  <si>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</si>
  <si>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</si>
  <si>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</si>
  <si>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</si>
  <si>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</si>
  <si>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</si>
  <si>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</si>
  <si>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</si>
  <si>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</si>
  <si>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</si>
  <si>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</si>
  <si>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</si>
  <si>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</si>
  <si>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</si>
  <si>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</si>
  <si>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</si>
  <si>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</si>
  <si>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</si>
  <si>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</si>
  <si>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</si>
  <si>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</si>
  <si>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</si>
  <si>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</si>
  <si>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</si>
  <si>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</si>
  <si>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</si>
  <si>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</si>
  <si>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</si>
  <si>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</si>
  <si>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</si>
  <si>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</si>
  <si>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</si>
  <si>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</si>
  <si>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</si>
  <si>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</si>
  <si>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</si>
  <si>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</si>
  <si>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</si>
  <si>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</si>
  <si>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</si>
  <si>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</si>
  <si>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</si>
  <si>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</si>
  <si>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</si>
  <si>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</si>
  <si>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</si>
  <si>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</si>
  <si>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</si>
  <si>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</si>
  <si>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</si>
  <si>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</si>
  <si>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</si>
  <si>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</si>
  <si>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</si>
  <si>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</si>
  <si>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</si>
  <si>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</si>
  <si>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</si>
  <si>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</si>
  <si>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</si>
  <si>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</si>
  <si>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</si>
  <si>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</si>
  <si>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</si>
  <si>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</si>
  <si>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</si>
  <si>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</si>
  <si>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</si>
  <si>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</si>
  <si>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</si>
  <si>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</si>
  <si>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</si>
  <si>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</si>
  <si>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</si>
  <si>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</si>
  <si>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</si>
  <si>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</si>
  <si>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</si>
  <si>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</si>
  <si>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</si>
  <si>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</si>
  <si>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</si>
  <si>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</si>
  <si>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</si>
  <si>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</si>
  <si>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</si>
  <si>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</si>
  <si>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</si>
  <si>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</si>
  <si>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</si>
  <si>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</si>
  <si>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</si>
  <si>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</si>
  <si>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</si>
  <si>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</si>
  <si>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</si>
  <si>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</si>
  <si>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</si>
  <si>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</si>
  <si>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</si>
  <si>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</si>
  <si>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</si>
  <si>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</si>
  <si>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</si>
  <si>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</si>
  <si>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</si>
  <si>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</si>
  <si>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</si>
  <si>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</si>
  <si>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</si>
  <si>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</si>
  <si>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</si>
  <si>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</si>
  <si>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</si>
  <si>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</si>
  <si>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</si>
  <si>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</si>
  <si>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</si>
  <si>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</si>
  <si>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</si>
  <si>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</si>
  <si>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</si>
  <si>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</si>
  <si>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</si>
  <si>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</si>
  <si>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</si>
  <si>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</si>
  <si>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</si>
  <si>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</si>
  <si>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</si>
  <si>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</si>
  <si>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</si>
  <si>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</si>
  <si>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</si>
  <si>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</si>
  <si>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</si>
  <si>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</si>
  <si>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</si>
  <si>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</si>
  <si>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</si>
  <si>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</si>
  <si>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</si>
  <si>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</si>
  <si>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</si>
  <si>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</si>
  <si>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</si>
  <si>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</si>
  <si>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</si>
  <si>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</si>
  <si>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</si>
  <si>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</si>
  <si>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</si>
  <si>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</si>
  <si>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</si>
  <si>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</si>
  <si>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</si>
  <si>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</si>
  <si>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</si>
  <si>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</si>
  <si>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</si>
  <si>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</si>
  <si>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</si>
  <si>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</si>
  <si>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</si>
  <si>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</si>
  <si>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</si>
  <si>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</si>
  <si>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</si>
  <si>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</si>
  <si>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</si>
  <si>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</si>
  <si>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</si>
  <si>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</si>
  <si>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</si>
  <si>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</si>
  <si>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</si>
  <si>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</si>
  <si>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</si>
  <si>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</si>
  <si>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</si>
  <si>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</si>
  <si>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</si>
  <si>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</si>
  <si>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</si>
  <si>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</si>
  <si>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</si>
  <si>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</si>
  <si>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</si>
  <si>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</si>
  <si>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</si>
  <si>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</si>
  <si>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</si>
  <si>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</si>
  <si>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</si>
  <si>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</si>
  <si>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</si>
  <si>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</si>
  <si>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</si>
  <si>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</si>
  <si>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</si>
  <si>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</si>
  <si>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</si>
  <si>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</si>
  <si>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</si>
  <si>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</si>
  <si>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</si>
  <si>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</si>
  <si>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</si>
  <si>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</si>
  <si>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</si>
  <si>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</si>
  <si>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</si>
  <si>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</si>
  <si>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</si>
  <si>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</si>
  <si>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</si>
  <si>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</si>
  <si>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</si>
  <si>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</si>
  <si>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</si>
  <si>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</si>
  <si>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</si>
  <si>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</si>
  <si>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</si>
  <si>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</si>
  <si>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</si>
  <si>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</si>
  <si>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</si>
  <si>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</si>
  <si>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</si>
  <si>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</si>
  <si>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</si>
  <si>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</si>
  <si>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</si>
  <si>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</si>
  <si>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</si>
  <si>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</si>
  <si>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</si>
  <si>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</si>
  <si>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</si>
  <si>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</si>
  <si>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</si>
  <si>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</si>
  <si>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</si>
  <si>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</si>
  <si>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</si>
  <si>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</si>
  <si>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</si>
  <si>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</si>
  <si>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</si>
  <si>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</si>
  <si>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</si>
  <si>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</si>
  <si>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</si>
  <si>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</si>
  <si>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</si>
  <si>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</si>
  <si>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</si>
  <si>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</si>
  <si>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</si>
  <si>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</si>
  <si>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</si>
  <si>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</si>
  <si>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</si>
  <si>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</si>
  <si>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</si>
  <si>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</si>
  <si>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</si>
  <si>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</si>
  <si>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</si>
  <si>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</si>
  <si>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</si>
  <si>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</si>
  <si>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</si>
  <si>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</si>
  <si>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</si>
  <si>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</si>
  <si>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</si>
  <si>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</si>
  <si>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</si>
  <si>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</si>
  <si>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</si>
  <si>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</si>
  <si>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</si>
  <si>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</si>
  <si>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</si>
  <si>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</si>
  <si>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</si>
  <si>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</si>
  <si>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</si>
  <si>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</si>
  <si>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</si>
  <si>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</si>
  <si>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</si>
  <si>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</si>
  <si>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</si>
  <si>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</si>
  <si>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</si>
  <si>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</si>
  <si>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</si>
  <si>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</si>
  <si>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</si>
  <si>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</si>
  <si>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</si>
  <si>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</si>
  <si>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</si>
  <si>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</si>
  <si>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</si>
  <si>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</si>
  <si>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</si>
  <si>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</si>
  <si>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</si>
  <si>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</si>
  <si>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</si>
  <si>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</si>
  <si>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</si>
  <si>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</si>
  <si>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</si>
  <si>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</si>
  <si>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</si>
  <si>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</si>
  <si>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</si>
  <si>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</si>
  <si>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</si>
  <si>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</si>
  <si>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</si>
  <si>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</si>
  <si>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</si>
  <si>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</si>
  <si>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</si>
  <si>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</si>
  <si>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</si>
  <si>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</si>
  <si>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</si>
  <si>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</si>
  <si>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</si>
  <si>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</si>
  <si>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</si>
  <si>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</si>
  <si>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</si>
  <si>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</si>
  <si>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</si>
  <si>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</si>
  <si>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</si>
  <si>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</si>
  <si>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</si>
  <si>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</si>
  <si>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</si>
  <si>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</si>
  <si>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</si>
  <si>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</si>
  <si>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</si>
  <si>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</si>
  <si>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</si>
  <si>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</si>
  <si>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</si>
  <si>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</si>
  <si>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</si>
  <si>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</si>
  <si>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</si>
  <si>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</si>
  <si>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</si>
  <si>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</si>
  <si>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</si>
  <si>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</si>
  <si>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</si>
  <si>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</si>
  <si>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</si>
  <si>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</si>
  <si>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</si>
  <si>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</si>
  <si>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</si>
  <si>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</si>
  <si>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</si>
  <si>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</si>
  <si>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</si>
  <si>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</si>
  <si>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</si>
  <si>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</si>
  <si>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</si>
  <si>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</si>
  <si>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</si>
  <si>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</si>
  <si>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</si>
  <si>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</si>
  <si>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</si>
  <si>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</si>
  <si>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</si>
  <si>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</si>
  <si>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</si>
  <si>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</si>
  <si>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</si>
  <si>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</si>
  <si>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</si>
  <si>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</si>
  <si>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</si>
  <si>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</si>
  <si>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</si>
  <si>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</si>
  <si>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</si>
  <si>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</si>
  <si>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</si>
  <si>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</si>
  <si>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</si>
  <si>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</si>
  <si>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</si>
  <si>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</si>
  <si>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</si>
  <si>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</si>
  <si>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</si>
  <si>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</si>
  <si>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</si>
  <si>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</si>
  <si>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</si>
  <si>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</si>
  <si>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</si>
  <si>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</si>
  <si>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</si>
  <si>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</si>
  <si>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</si>
  <si>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</si>
  <si>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</si>
  <si>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</si>
  <si>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</si>
  <si>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</si>
  <si>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</si>
  <si>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</si>
  <si>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</si>
  <si>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</si>
  <si>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</si>
  <si>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</si>
  <si>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</si>
  <si>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</si>
  <si>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</si>
  <si>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</si>
  <si>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</si>
  <si>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</si>
  <si>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</si>
  <si>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</si>
  <si>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</si>
  <si>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</si>
  <si>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</si>
  <si>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</si>
  <si>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</si>
  <si>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</si>
  <si>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</si>
  <si>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</si>
  <si>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</si>
  <si>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</si>
  <si>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</si>
  <si>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</si>
  <si>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</si>
  <si>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</si>
  <si>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</si>
  <si>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</si>
  <si>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</si>
  <si>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</si>
  <si>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</si>
  <si>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</si>
  <si>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</si>
  <si>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</si>
  <si>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</si>
  <si>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</si>
  <si>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</si>
  <si>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</si>
  <si>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</si>
  <si>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</si>
  <si>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</si>
  <si>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</si>
  <si>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</si>
  <si>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</si>
  <si>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</si>
  <si>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</si>
  <si>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</si>
  <si>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</si>
  <si>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</si>
  <si>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</si>
  <si>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</si>
  <si>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</si>
  <si>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</si>
  <si>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</si>
  <si>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</si>
  <si>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</si>
  <si>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</si>
  <si>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</si>
  <si>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</si>
  <si>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</si>
  <si>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</si>
  <si>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</si>
  <si>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</si>
  <si>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</si>
  <si>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</si>
  <si>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</si>
  <si>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</si>
  <si>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</si>
  <si>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</si>
  <si>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</si>
  <si>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</si>
  <si>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</si>
  <si>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</si>
  <si>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</si>
  <si>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</si>
  <si>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</si>
  <si>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</si>
  <si>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</si>
  <si>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</si>
  <si>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</si>
  <si>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</si>
  <si>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</si>
  <si>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</si>
  <si>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</si>
  <si>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</si>
  <si>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</si>
  <si>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</si>
  <si>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</si>
  <si>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</si>
  <si>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</si>
  <si>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</si>
  <si>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</si>
  <si>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</si>
  <si>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</si>
  <si>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</si>
  <si>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</si>
  <si>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</si>
  <si>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</si>
  <si>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</si>
  <si>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</si>
  <si>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</si>
  <si>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</si>
  <si>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</si>
  <si>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</si>
  <si>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</si>
  <si>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</si>
  <si>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</si>
  <si>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</si>
  <si>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</si>
  <si>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</si>
  <si>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</si>
  <si>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</si>
  <si>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</si>
  <si>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</si>
  <si>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</si>
  <si>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</si>
  <si>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</si>
  <si>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</si>
  <si>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</si>
  <si>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</si>
  <si>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</si>
  <si>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</si>
  <si>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</si>
  <si>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</si>
  <si>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</si>
  <si>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</si>
  <si>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</si>
  <si>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</si>
  <si>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</si>
  <si>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</si>
  <si>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</si>
  <si>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</si>
  <si>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</si>
  <si>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</si>
  <si>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</si>
  <si>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</si>
  <si>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</si>
  <si>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</si>
  <si>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</si>
  <si>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</si>
  <si>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</si>
  <si>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</si>
  <si>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</si>
  <si>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</si>
  <si>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</si>
  <si>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</si>
  <si>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</si>
  <si>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</si>
  <si>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</si>
  <si>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</si>
  <si>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</si>
  <si>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</si>
  <si>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</si>
  <si>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</si>
  <si>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</si>
  <si>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</si>
  <si>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</si>
  <si>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</si>
  <si>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</si>
  <si>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</si>
  <si>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</si>
  <si>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</si>
  <si>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</si>
  <si>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</si>
  <si>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</si>
  <si>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</si>
  <si>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</si>
  <si>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</si>
  <si>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</si>
  <si>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</si>
  <si>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</si>
  <si>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</si>
  <si>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</si>
  <si>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</si>
  <si>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</si>
  <si>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</si>
  <si>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</si>
  <si>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</si>
  <si>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</si>
  <si>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</si>
  <si>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</si>
  <si>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</si>
  <si>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</si>
  <si>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</si>
  <si>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</si>
  <si>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</si>
  <si>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</si>
  <si>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</si>
  <si>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</si>
  <si>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</si>
  <si>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</si>
  <si>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</si>
  <si>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</si>
  <si>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</si>
  <si>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</si>
  <si>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</si>
  <si>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</si>
  <si>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</si>
  <si>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</si>
  <si>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</si>
  <si>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</si>
  <si>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</si>
  <si>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</si>
  <si>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</si>
  <si>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</si>
  <si>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</si>
  <si>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</si>
  <si>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</si>
  <si>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</si>
  <si>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</si>
  <si>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</si>
  <si>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</si>
  <si>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</si>
  <si>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</si>
  <si>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</si>
  <si>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</si>
  <si>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</si>
  <si>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</si>
  <si>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</si>
  <si>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</si>
  <si>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</si>
  <si>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</si>
  <si>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</si>
  <si>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</si>
  <si>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</si>
  <si>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</si>
  <si>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</si>
  <si>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</si>
  <si>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</si>
  <si>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</si>
  <si>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</si>
  <si>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</si>
  <si>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</si>
  <si>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</si>
  <si>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</si>
  <si>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</si>
  <si>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</si>
  <si>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</si>
  <si>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</si>
  <si>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</si>
  <si>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</si>
  <si>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</si>
  <si>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</si>
  <si>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</si>
  <si>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</si>
  <si>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</si>
  <si>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</si>
  <si>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</si>
  <si>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</si>
  <si>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</si>
  <si>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</si>
  <si>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</si>
  <si>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</si>
  <si>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</si>
  <si>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</si>
  <si>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</si>
  <si>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</si>
  <si>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</si>
  <si>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</si>
  <si>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</si>
  <si>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</si>
  <si>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</si>
  <si>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</si>
  <si>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</si>
  <si>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</si>
  <si>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</si>
  <si>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</si>
  <si>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</si>
  <si>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</si>
  <si>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</si>
  <si>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</si>
  <si>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</si>
  <si>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</si>
  <si>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</si>
  <si>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</si>
  <si>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</si>
  <si>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</si>
  <si>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</si>
  <si>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</si>
  <si>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</si>
  <si>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</si>
  <si>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</si>
  <si>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</si>
  <si>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</si>
  <si>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</si>
  <si>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</si>
  <si>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</si>
  <si>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</si>
  <si>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</si>
  <si>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</si>
  <si>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</si>
  <si>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</si>
  <si>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</si>
  <si>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</si>
  <si>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</si>
  <si>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</si>
  <si>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</si>
  <si>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</si>
  <si>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</si>
  <si>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</si>
  <si>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</si>
  <si>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</si>
  <si>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</si>
  <si>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</si>
  <si>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</si>
  <si>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</si>
  <si>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</si>
  <si>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</si>
  <si>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</si>
  <si>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</si>
  <si>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</si>
  <si>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</si>
  <si>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</si>
  <si>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</si>
  <si>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</si>
  <si>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</si>
  <si>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</si>
  <si>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</si>
  <si>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</si>
  <si>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</si>
  <si>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</si>
  <si>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</si>
  <si>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</si>
  <si>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</si>
  <si>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</si>
  <si>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</si>
  <si>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</si>
  <si>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</si>
  <si>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</si>
  <si>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</si>
  <si>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</si>
  <si>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</si>
  <si>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</si>
  <si>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</si>
  <si>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</si>
  <si>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</si>
  <si>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</si>
  <si>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</si>
  <si>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</si>
  <si>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</si>
  <si>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</si>
  <si>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</si>
  <si>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</si>
  <si>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</si>
  <si>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</si>
  <si>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</si>
  <si>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</si>
  <si>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</si>
  <si>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</si>
  <si>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</si>
  <si>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</si>
  <si>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</si>
  <si>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</si>
  <si>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</si>
  <si>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</si>
  <si>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</si>
  <si>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</si>
  <si>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</si>
  <si>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</si>
  <si>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</si>
  <si>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</si>
  <si>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</si>
  <si>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</si>
  <si>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</si>
  <si>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</si>
  <si>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</si>
  <si>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</si>
  <si>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</si>
  <si>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</si>
  <si>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</si>
  <si>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</si>
  <si>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</si>
  <si>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</si>
  <si>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</si>
  <si>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</si>
  <si>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</si>
  <si>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</si>
  <si>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</si>
  <si>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</si>
  <si>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</si>
  <si>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</si>
  <si>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</si>
  <si>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</si>
  <si>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</si>
  <si>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</si>
  <si>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</si>
  <si>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</si>
  <si>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</si>
  <si>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</si>
  <si>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</si>
  <si>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</si>
  <si>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</si>
  <si>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</si>
  <si>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</si>
  <si>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</si>
  <si>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</si>
  <si>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</si>
  <si>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</si>
  <si>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</si>
  <si>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</si>
  <si>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</si>
  <si>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</si>
  <si>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</si>
  <si>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</si>
  <si>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</si>
  <si>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</si>
  <si>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</si>
  <si>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</si>
  <si>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</si>
  <si>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</si>
  <si>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</si>
  <si>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</si>
  <si>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</si>
  <si>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</si>
  <si>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</si>
  <si>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</si>
  <si>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</si>
  <si>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</si>
  <si>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</si>
  <si>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</si>
  <si>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</si>
  <si>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</si>
  <si>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</si>
  <si>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</si>
  <si>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</si>
  <si>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</si>
  <si>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</si>
  <si>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</si>
  <si>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</si>
  <si>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</si>
  <si>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</si>
  <si>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</si>
  <si>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</si>
  <si>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</si>
  <si>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</si>
  <si>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</si>
  <si>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</si>
  <si>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</si>
  <si>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</si>
  <si>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</si>
  <si>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</si>
  <si>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</si>
  <si>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</si>
  <si>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</si>
  <si>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</si>
  <si>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</si>
  <si>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</si>
  <si>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</si>
  <si>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</si>
  <si>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</si>
  <si>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</si>
  <si>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</si>
  <si>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</si>
  <si>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</si>
  <si>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</si>
  <si>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</si>
  <si>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</si>
  <si>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</si>
  <si>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</si>
  <si>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</si>
  <si>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</si>
  <si>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</si>
  <si>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</si>
  <si>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</si>
  <si>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</si>
  <si>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</si>
  <si>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</si>
  <si>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</si>
  <si>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</si>
  <si>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</si>
  <si>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</si>
  <si>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</si>
  <si>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</si>
  <si>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</si>
  <si>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</si>
  <si>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</si>
  <si>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</si>
  <si>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</si>
  <si>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</si>
  <si>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</si>
  <si>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</si>
  <si>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</si>
  <si>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</si>
  <si>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</si>
  <si>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</si>
  <si>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</si>
  <si>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</si>
  <si>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</si>
  <si>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</si>
  <si>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</si>
  <si>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</si>
  <si>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</si>
  <si>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</si>
  <si>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</si>
  <si>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</si>
  <si>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</si>
  <si>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</si>
  <si>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</si>
  <si>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</si>
  <si>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</si>
  <si>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</si>
  <si>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</si>
  <si>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</si>
  <si>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</si>
  <si>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</si>
  <si>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</si>
  <si>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</si>
  <si>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</si>
  <si>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</si>
  <si>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</si>
  <si>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</si>
  <si>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</si>
  <si>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</si>
  <si>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</si>
  <si>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</si>
  <si>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</si>
  <si>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</si>
  <si>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</si>
  <si>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</si>
  <si>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</si>
  <si>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</si>
  <si>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</si>
  <si>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</si>
  <si>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</si>
  <si>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</si>
  <si>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</si>
  <si>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</si>
  <si>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</si>
  <si>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</si>
  <si>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</si>
  <si>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</si>
  <si>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</si>
  <si>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</si>
  <si>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</si>
  <si>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</si>
  <si>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</si>
  <si>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</si>
  <si>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</si>
  <si>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</si>
  <si>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</si>
  <si>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</si>
  <si>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</si>
  <si>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</si>
  <si>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</si>
  <si>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</si>
  <si>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</si>
  <si>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</si>
  <si>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</si>
  <si>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</si>
  <si>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</si>
  <si>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</si>
  <si>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</si>
  <si>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</si>
  <si>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</si>
  <si>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</si>
  <si>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</si>
  <si>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</si>
  <si>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</si>
  <si>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</si>
  <si>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</si>
  <si>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</si>
  <si>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</si>
  <si>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</si>
  <si>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</si>
  <si>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</si>
  <si>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</si>
  <si>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</si>
  <si>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</si>
  <si>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</si>
  <si>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</si>
  <si>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</si>
  <si>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</si>
  <si>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</si>
  <si>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</si>
  <si>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</si>
  <si>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</si>
  <si>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</si>
  <si>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</si>
  <si>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</si>
  <si>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</si>
  <si>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</si>
  <si>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</si>
  <si>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</si>
  <si>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</si>
  <si>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</si>
  <si>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</si>
  <si>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</si>
  <si>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</si>
  <si>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</si>
  <si>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</si>
  <si>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</si>
  <si>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</si>
  <si>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</si>
  <si>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</si>
  <si>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</si>
  <si>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</si>
  <si>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</si>
  <si>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</si>
  <si>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</si>
  <si>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</si>
  <si>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</si>
  <si>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</si>
  <si>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</si>
  <si>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</si>
  <si>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</si>
  <si>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</si>
  <si>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</si>
  <si>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</si>
  <si>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</si>
  <si>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</si>
  <si>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</si>
  <si>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</si>
  <si>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</si>
  <si>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</si>
  <si>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</si>
  <si>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</si>
  <si>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</si>
  <si>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</si>
  <si>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</si>
  <si>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</si>
  <si>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</si>
  <si>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</si>
  <si>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</si>
  <si>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</si>
  <si>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</si>
  <si>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</si>
  <si>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</si>
  <si>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</si>
  <si>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</si>
  <si>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</si>
  <si>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</si>
  <si>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</si>
  <si>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</si>
  <si>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</si>
  <si>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</si>
  <si>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</si>
  <si>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</si>
  <si>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</si>
  <si>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</si>
  <si>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</si>
  <si>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</si>
  <si>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</si>
  <si>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</si>
  <si>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</si>
  <si>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</si>
  <si>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</si>
  <si>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</si>
  <si>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</si>
  <si>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</si>
  <si>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</si>
  <si>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</si>
  <si>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</si>
  <si>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</si>
  <si>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</si>
  <si>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</si>
  <si>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</si>
  <si>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</si>
  <si>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</si>
  <si>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</si>
  <si>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</si>
  <si>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</si>
  <si>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</si>
  <si>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</si>
  <si>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</si>
  <si>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</si>
  <si>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</si>
  <si>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</si>
  <si>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</si>
  <si>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</si>
  <si>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</si>
  <si>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</si>
  <si>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</si>
  <si>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</si>
  <si>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</si>
  <si>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</si>
  <si>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</si>
  <si>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</si>
  <si>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</si>
  <si>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</si>
  <si>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</si>
  <si>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</si>
  <si>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</si>
  <si>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</si>
  <si>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</si>
  <si>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</si>
  <si>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</si>
  <si>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</si>
  <si>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</si>
  <si>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</si>
  <si>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</si>
  <si>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</si>
  <si>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</si>
  <si>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</si>
  <si>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</si>
  <si>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</si>
  <si>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</si>
  <si>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</si>
  <si>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</si>
  <si>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</si>
  <si>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</si>
  <si>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</si>
  <si>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</si>
  <si>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</si>
  <si>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</si>
  <si>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</si>
  <si>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</si>
  <si>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</si>
  <si>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</si>
  <si>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</si>
  <si>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</si>
  <si>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</si>
  <si>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</si>
  <si>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</si>
  <si>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</si>
  <si>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</si>
  <si>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</si>
  <si>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</si>
  <si>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</si>
  <si>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</si>
  <si>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</si>
  <si>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</si>
  <si>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</si>
  <si>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</si>
  <si>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</si>
  <si>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</si>
  <si>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</si>
  <si>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</si>
  <si>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</si>
  <si>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</si>
  <si>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</si>
  <si>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</si>
  <si>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</si>
  <si>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</si>
  <si>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</si>
  <si>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</si>
  <si>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</si>
  <si>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</si>
  <si>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</si>
  <si>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</si>
  <si>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</si>
  <si>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</si>
  <si>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</si>
  <si>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</si>
  <si>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</si>
  <si>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</si>
  <si>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</si>
  <si>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</si>
  <si>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</si>
  <si>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</si>
  <si>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</si>
  <si>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</si>
  <si>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</si>
  <si>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</si>
  <si>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</si>
  <si>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</si>
  <si>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</si>
  <si>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</si>
  <si>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</si>
  <si>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</si>
  <si>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</si>
  <si>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</si>
  <si>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</si>
  <si>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</si>
  <si>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</si>
  <si>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</si>
  <si>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</si>
  <si>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</si>
  <si>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</si>
  <si>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</si>
  <si>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</si>
  <si>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</si>
  <si>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</si>
  <si>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</si>
  <si>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</si>
  <si>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</si>
  <si>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</si>
  <si>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</si>
  <si>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</si>
  <si>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</si>
  <si>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</si>
  <si>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</si>
  <si>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</si>
  <si>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</si>
  <si>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</si>
  <si>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</si>
  <si>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</si>
  <si>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</si>
  <si>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</si>
  <si>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</si>
  <si>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</si>
  <si>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</si>
  <si>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</si>
  <si>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</si>
  <si>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</si>
  <si>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</si>
  <si>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</si>
  <si>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</si>
  <si>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</si>
  <si>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</si>
  <si>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</si>
  <si>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</si>
  <si>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</si>
  <si>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</si>
  <si>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</si>
  <si>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</si>
  <si>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</si>
  <si>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</si>
  <si>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</si>
  <si>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</si>
  <si>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</si>
  <si>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</si>
  <si>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</si>
  <si>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</si>
  <si>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</si>
  <si>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</si>
  <si>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</si>
  <si>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</si>
  <si>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</si>
  <si>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</si>
  <si>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</si>
  <si>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</si>
  <si>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</si>
  <si>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</si>
  <si>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</si>
  <si>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</si>
  <si>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</si>
  <si>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</si>
  <si>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</si>
  <si>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</si>
  <si>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</si>
  <si>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</si>
  <si>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</si>
  <si>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</si>
  <si>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</si>
  <si>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</si>
  <si>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</si>
  <si>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</si>
  <si>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</si>
  <si>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</si>
  <si>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</si>
  <si>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</si>
  <si>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</si>
  <si>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</si>
  <si>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</si>
  <si>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</si>
  <si>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</si>
  <si>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</si>
  <si>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</si>
  <si>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</si>
  <si>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</si>
  <si>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</si>
  <si>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</si>
  <si>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</si>
  <si>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</si>
  <si>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</si>
  <si>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</si>
  <si>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</si>
  <si>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</si>
  <si>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</si>
  <si>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</si>
  <si>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</si>
  <si>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</si>
  <si>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</si>
  <si>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</si>
  <si>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</si>
  <si>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</si>
  <si>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</si>
  <si>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</si>
  <si>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</si>
  <si>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</si>
  <si>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</si>
  <si>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</si>
  <si>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</si>
  <si>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</si>
  <si>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</si>
  <si>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</si>
  <si>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</si>
  <si>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</si>
  <si>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</si>
  <si>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</si>
  <si>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</si>
  <si>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</si>
  <si>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</si>
  <si>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</si>
  <si>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</si>
  <si>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</si>
  <si>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</si>
  <si>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</si>
  <si>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</si>
  <si>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</si>
  <si>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</si>
  <si>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</si>
  <si>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</si>
  <si>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</si>
  <si>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</si>
  <si>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</si>
  <si>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</si>
  <si>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</si>
  <si>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</si>
  <si>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</si>
  <si>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</si>
  <si>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</si>
  <si>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</si>
  <si>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</si>
  <si>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</si>
  <si>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</si>
  <si>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</si>
  <si>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</si>
  <si>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</si>
  <si>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</si>
  <si>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</si>
  <si>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</si>
  <si>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</si>
  <si>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</si>
  <si>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</si>
  <si>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</si>
  <si>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</si>
  <si>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</si>
  <si>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</si>
  <si>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</si>
  <si>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</si>
  <si>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</si>
  <si>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</si>
  <si>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</si>
  <si>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</si>
  <si>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</si>
  <si>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</si>
  <si>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</si>
  <si>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</si>
  <si>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</si>
  <si>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</si>
  <si>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</si>
  <si>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</si>
  <si>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</si>
  <si>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</si>
  <si>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</si>
  <si>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</si>
  <si>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</si>
  <si>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</si>
  <si>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</si>
  <si>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</si>
  <si>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</si>
  <si>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</si>
  <si>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</si>
  <si>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</si>
  <si>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</si>
  <si>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</si>
  <si>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</si>
  <si>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</si>
  <si>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</si>
  <si>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</si>
  <si>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</si>
  <si>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</si>
  <si>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</si>
  <si>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</si>
  <si>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</si>
  <si>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</si>
  <si>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</si>
  <si>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</si>
  <si>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</si>
  <si>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</si>
  <si>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</si>
  <si>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</si>
  <si>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</si>
  <si>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</si>
  <si>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</si>
  <si>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</si>
  <si>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</si>
  <si>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</si>
  <si>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</si>
  <si>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</si>
  <si>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</si>
  <si>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</si>
  <si>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</si>
  <si>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</si>
  <si>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</si>
  <si>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</si>
  <si>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</si>
  <si>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</si>
  <si>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</si>
  <si>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</si>
  <si>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</si>
  <si>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</si>
  <si>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</si>
  <si>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</si>
  <si>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</si>
  <si>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</si>
  <si>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</si>
  <si>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</si>
  <si>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</si>
  <si>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</si>
  <si>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</si>
  <si>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</si>
  <si>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</si>
  <si>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</si>
  <si>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</si>
  <si>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</si>
  <si>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</si>
  <si>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</si>
  <si>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</si>
  <si>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</si>
  <si>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</si>
  <si>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</si>
  <si>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</si>
  <si>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</si>
  <si>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</si>
  <si>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</si>
  <si>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</si>
  <si>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</si>
  <si>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</si>
  <si>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</si>
  <si>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</si>
  <si>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</si>
  <si>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</si>
  <si>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</si>
  <si>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</si>
  <si>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</si>
  <si>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</si>
  <si>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</si>
  <si>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</si>
  <si>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</si>
  <si>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</si>
  <si>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</si>
  <si>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</si>
  <si>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</si>
  <si>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</si>
  <si>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</si>
  <si>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</si>
  <si>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</si>
  <si>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</si>
  <si>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</si>
  <si>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</si>
  <si>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</si>
  <si>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</si>
  <si>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</si>
  <si>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</si>
  <si>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</si>
  <si>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</si>
  <si>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</si>
  <si>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</si>
  <si>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</si>
  <si>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</si>
  <si>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</si>
  <si>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</si>
  <si>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</si>
  <si>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</si>
  <si>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</si>
  <si>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</si>
  <si>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</si>
  <si>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</si>
  <si>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</si>
  <si>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</si>
  <si>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</si>
  <si>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</si>
  <si>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</si>
  <si>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</si>
  <si>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</si>
  <si>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</si>
  <si>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</si>
  <si>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</si>
  <si>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</si>
  <si>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</si>
  <si>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</si>
  <si>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</si>
  <si>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</si>
  <si>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</si>
  <si>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</si>
  <si>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</si>
  <si>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</si>
  <si>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</si>
  <si>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</si>
  <si>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</si>
  <si>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</si>
  <si>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</si>
  <si>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</si>
  <si>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</si>
  <si>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</si>
  <si>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</si>
  <si>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</si>
  <si>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</si>
  <si>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</si>
  <si>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</si>
  <si>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</si>
  <si>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</si>
  <si>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</si>
  <si>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</si>
  <si>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</si>
  <si>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</si>
  <si>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</si>
  <si>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</si>
  <si>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</si>
  <si>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</si>
  <si>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</si>
  <si>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</si>
  <si>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</si>
  <si>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</si>
  <si>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</si>
  <si>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</si>
  <si>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</si>
  <si>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</si>
  <si>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</si>
  <si>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</si>
  <si>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</si>
  <si>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</si>
  <si>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</si>
  <si>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</si>
  <si>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</si>
  <si>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</si>
  <si>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</si>
  <si>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</si>
  <si>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</si>
  <si>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</si>
  <si>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</si>
  <si>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</si>
  <si>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</si>
  <si>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</si>
  <si>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</si>
  <si>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</si>
  <si>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</si>
  <si>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</si>
  <si>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</si>
  <si>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</si>
  <si>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</si>
  <si>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</si>
  <si>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</si>
  <si>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</si>
  <si>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</si>
  <si>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</si>
  <si>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</si>
  <si>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</si>
  <si>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</si>
  <si>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</si>
  <si>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</si>
  <si>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</si>
  <si>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</si>
  <si>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</si>
  <si>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</si>
  <si>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</si>
  <si>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</si>
  <si>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</si>
  <si>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</si>
  <si>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</si>
  <si>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</si>
  <si>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</si>
  <si>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</si>
  <si>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</si>
  <si>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</si>
  <si>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</si>
  <si>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</si>
  <si>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</si>
  <si>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</si>
  <si>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</si>
  <si>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</si>
  <si>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</si>
  <si>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</si>
  <si>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</si>
  <si>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</si>
  <si>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</si>
  <si>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</si>
  <si>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</si>
  <si>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</si>
  <si>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</si>
  <si>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</si>
  <si>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</si>
  <si>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</si>
  <si>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</si>
  <si>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</si>
  <si>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</si>
  <si>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</si>
  <si>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</si>
  <si>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</si>
  <si>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</si>
  <si>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</si>
  <si>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</si>
  <si>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</si>
  <si>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</si>
  <si>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</si>
  <si>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</si>
  <si>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</si>
  <si>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</si>
  <si>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</si>
  <si>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</si>
  <si>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</si>
  <si>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</si>
  <si>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</si>
  <si>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</si>
  <si>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</si>
  <si>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</si>
  <si>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</si>
  <si>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</si>
  <si>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</si>
  <si>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</si>
  <si>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</si>
  <si>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</si>
  <si>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</si>
  <si>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</si>
  <si>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</si>
  <si>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</si>
  <si>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</si>
  <si>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</si>
  <si>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</si>
  <si>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</si>
  <si>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</si>
  <si>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</si>
  <si>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</si>
  <si>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</si>
  <si>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</si>
  <si>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</si>
  <si>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</si>
  <si>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</si>
  <si>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</si>
  <si>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</si>
  <si>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</si>
  <si>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</si>
  <si>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</si>
  <si>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</si>
  <si>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</si>
  <si>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</si>
  <si>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</si>
  <si>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</si>
  <si>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</si>
  <si>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</si>
  <si>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</si>
  <si>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</si>
  <si>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</si>
  <si>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</si>
  <si>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</si>
  <si>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</si>
  <si>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</si>
  <si>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</si>
  <si>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</si>
  <si>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</si>
  <si>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</si>
  <si>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</si>
  <si>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</si>
  <si>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</si>
  <si>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</si>
  <si>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</si>
  <si>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</si>
  <si>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</si>
  <si>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</si>
  <si>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</si>
  <si>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</si>
  <si>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</si>
  <si>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</si>
  <si>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</si>
  <si>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</si>
  <si>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</si>
  <si>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</si>
  <si>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</si>
  <si>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</si>
  <si>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</si>
  <si>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</si>
  <si>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</si>
  <si>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</si>
  <si>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</si>
  <si>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</si>
  <si>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</si>
  <si>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</si>
  <si>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</si>
  <si>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</si>
  <si>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</si>
  <si>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</si>
  <si>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</si>
  <si>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</si>
  <si>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</si>
  <si>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</si>
  <si>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</si>
  <si>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</si>
  <si>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</si>
  <si>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</si>
  <si>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</si>
  <si>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</si>
  <si>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</si>
  <si>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</si>
  <si>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</si>
  <si>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</si>
  <si>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</si>
  <si>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</si>
  <si>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</si>
  <si>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</si>
  <si>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</si>
  <si>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</si>
  <si>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</si>
  <si>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</si>
  <si>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</si>
  <si>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</si>
  <si>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</si>
  <si>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</si>
  <si>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</si>
  <si>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</si>
  <si>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</si>
  <si>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</si>
  <si>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</si>
  <si>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</si>
  <si>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</si>
  <si>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</si>
  <si>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</si>
  <si>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</si>
  <si>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</si>
  <si>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</si>
  <si>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</si>
  <si>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</si>
  <si>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</si>
  <si>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</si>
  <si>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</si>
  <si>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</si>
  <si>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</si>
  <si>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</si>
  <si>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</si>
  <si>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</si>
  <si>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</si>
  <si>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</si>
  <si>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</si>
  <si>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</si>
  <si>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</si>
  <si>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</si>
  <si>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</si>
  <si>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</si>
  <si>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</si>
  <si>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</si>
  <si>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</si>
  <si>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</si>
  <si>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</si>
  <si>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</si>
  <si>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</si>
  <si>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</si>
  <si>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</si>
  <si>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</si>
  <si>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</si>
  <si>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</si>
  <si>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</si>
  <si>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</si>
  <si>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</si>
  <si>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</si>
  <si>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</si>
  <si>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</si>
  <si>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</si>
  <si>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</si>
  <si>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</si>
  <si>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</si>
  <si>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</si>
  <si>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</si>
  <si>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</si>
  <si>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</si>
  <si>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</si>
  <si>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</si>
  <si>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</si>
  <si>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</si>
  <si>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</si>
  <si>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</si>
  <si>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</si>
  <si>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</si>
  <si>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</si>
  <si>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</si>
  <si>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</si>
  <si>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</si>
  <si>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</si>
  <si>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</si>
  <si>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</si>
  <si>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</si>
  <si>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</si>
  <si>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</si>
  <si>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</si>
  <si>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</si>
  <si>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</si>
  <si>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</si>
  <si>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</si>
  <si>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</si>
  <si>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</si>
  <si>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</si>
  <si>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</si>
  <si>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</si>
  <si>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</si>
  <si>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</si>
  <si>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</si>
  <si>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</si>
  <si>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</si>
  <si>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</si>
  <si>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</si>
  <si>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</si>
  <si>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</si>
  <si>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</si>
  <si>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</si>
  <si>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</si>
  <si>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</si>
  <si>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</si>
  <si>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</si>
  <si>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</si>
  <si>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</si>
  <si>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</si>
  <si>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</si>
  <si>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</si>
  <si>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</si>
  <si>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</si>
  <si>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</si>
  <si>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</si>
  <si>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</si>
  <si>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</si>
  <si>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</si>
  <si>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</si>
  <si>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</si>
  <si>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</si>
  <si>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</si>
  <si>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</si>
  <si>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</si>
  <si>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</si>
  <si>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</si>
  <si>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</si>
  <si>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</si>
  <si>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</si>
  <si>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</si>
  <si>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</si>
  <si>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</si>
  <si>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</si>
  <si>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</si>
  <si>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</si>
  <si>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</si>
  <si>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</si>
  <si>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</si>
  <si>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</si>
  <si>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</si>
  <si>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</si>
  <si>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</si>
  <si>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</si>
  <si>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</si>
  <si>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</si>
  <si>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</si>
  <si>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</si>
  <si>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</si>
  <si>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</si>
  <si>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</si>
  <si>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</si>
  <si>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</si>
  <si>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</si>
  <si>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</si>
  <si>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</si>
  <si>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</si>
  <si>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</si>
  <si>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</si>
  <si>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</si>
  <si>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</si>
  <si>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</si>
  <si>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</si>
  <si>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</si>
  <si>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</si>
  <si>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</si>
  <si>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</si>
  <si>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</si>
  <si>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</si>
  <si>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</si>
  <si>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</si>
  <si>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</si>
  <si>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</si>
  <si>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</si>
  <si>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</si>
  <si>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</si>
  <si>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</si>
  <si>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</si>
  <si>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</si>
  <si>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</si>
  <si>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</si>
  <si>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</si>
  <si>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</si>
  <si>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</si>
  <si>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</si>
  <si>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</si>
  <si>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</si>
  <si>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</si>
  <si>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</si>
  <si>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</si>
  <si>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</si>
  <si>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</si>
  <si>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</si>
  <si>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</si>
  <si>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</si>
  <si>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</si>
  <si>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</si>
  <si>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</si>
  <si>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</si>
  <si>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</si>
  <si>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</si>
  <si>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</si>
  <si>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</si>
  <si>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</si>
  <si>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</si>
  <si>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</si>
  <si>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</si>
  <si>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</si>
  <si>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</si>
  <si>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</si>
  <si>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</si>
  <si>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</si>
  <si>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</si>
  <si>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</si>
  <si>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</si>
  <si>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</si>
  <si>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</si>
  <si>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</si>
  <si>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</si>
  <si>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</si>
  <si>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</si>
  <si>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</si>
  <si>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</si>
  <si>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</si>
  <si>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</si>
  <si>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</si>
  <si>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</si>
  <si>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</si>
  <si>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</si>
  <si>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</si>
  <si>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</si>
  <si>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</si>
  <si>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</si>
  <si>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</si>
  <si>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</si>
  <si>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</si>
  <si>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</si>
  <si>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</si>
  <si>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</si>
  <si>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</si>
  <si>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</si>
  <si>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</si>
  <si>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</si>
  <si>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</si>
  <si>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</si>
  <si>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</si>
  <si>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</si>
  <si>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</si>
  <si>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</si>
  <si>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</si>
  <si>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</si>
  <si>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</si>
  <si>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</si>
  <si>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</si>
  <si>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</si>
  <si>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</si>
  <si>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</si>
  <si>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</si>
  <si>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</si>
  <si>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</si>
  <si>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</si>
  <si>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</si>
  <si>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</si>
  <si>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</si>
  <si>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</si>
  <si>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</si>
  <si>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</si>
  <si>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</si>
  <si>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</si>
  <si>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</si>
  <si>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</si>
  <si>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</si>
  <si>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</si>
  <si>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</si>
  <si>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</si>
  <si>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</si>
  <si>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</si>
  <si>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</si>
  <si>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</si>
  <si>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</si>
  <si>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</si>
  <si>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</si>
  <si>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</si>
  <si>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</si>
  <si>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</si>
  <si>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</si>
  <si>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</si>
  <si>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</si>
  <si>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</si>
  <si>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</si>
  <si>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</si>
  <si>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</si>
  <si>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</si>
  <si>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</si>
  <si>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</si>
  <si>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</si>
  <si>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</si>
  <si>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</si>
  <si>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</si>
  <si>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</si>
  <si>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</si>
  <si>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</si>
  <si>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</si>
  <si>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</si>
  <si>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</si>
  <si>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</si>
  <si>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</si>
  <si>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</si>
  <si>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</si>
  <si>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</si>
  <si>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</si>
  <si>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</si>
  <si>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</si>
  <si>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</si>
  <si>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</si>
  <si>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</si>
  <si>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</si>
  <si>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</si>
  <si>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</si>
  <si>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</si>
  <si>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</si>
  <si>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</si>
  <si>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</si>
  <si>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</si>
  <si>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</si>
  <si>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</si>
  <si>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</si>
  <si>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</si>
  <si>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</si>
  <si>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</si>
  <si>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</si>
  <si>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</si>
  <si>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</si>
  <si>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</si>
  <si>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</si>
  <si>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</si>
  <si>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</si>
  <si>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</si>
  <si>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</si>
  <si>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</si>
  <si>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</si>
  <si>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</si>
  <si>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</si>
  <si>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</si>
  <si>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</si>
  <si>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</si>
  <si>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</si>
  <si>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</si>
  <si>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</si>
  <si>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</si>
  <si>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</si>
  <si>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</si>
  <si>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</si>
  <si>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</si>
  <si>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</si>
  <si>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</si>
  <si>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</si>
  <si>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</si>
  <si>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</si>
  <si>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</si>
  <si>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</si>
  <si>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</si>
  <si>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</si>
  <si>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</si>
  <si>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</si>
  <si>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</si>
  <si>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</si>
  <si>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</si>
  <si>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</si>
  <si>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</si>
  <si>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</si>
  <si>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</si>
  <si>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</si>
  <si>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</si>
  <si>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</si>
  <si>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</si>
  <si>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</si>
  <si>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</si>
  <si>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</si>
  <si>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</si>
  <si>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</si>
  <si>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</si>
  <si>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</si>
  <si>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</si>
  <si>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</si>
  <si>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</si>
  <si>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</si>
  <si>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</si>
  <si>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</si>
  <si>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</si>
  <si>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</si>
  <si>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</si>
  <si>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</si>
  <si>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</si>
  <si>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</si>
  <si>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</si>
  <si>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</si>
  <si>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</si>
  <si>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</si>
  <si>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</si>
  <si>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</si>
  <si>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</si>
  <si>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</si>
  <si>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</si>
  <si>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</si>
  <si>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</si>
  <si>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</si>
  <si>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</si>
  <si>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</si>
  <si>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</si>
  <si>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</si>
  <si>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</si>
  <si>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</si>
  <si>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</si>
  <si>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</si>
  <si>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</si>
  <si>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</si>
  <si>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</si>
  <si>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</si>
  <si>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</si>
  <si>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</si>
  <si>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</si>
  <si>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</si>
  <si>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</si>
  <si>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</si>
  <si>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</si>
  <si>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</si>
  <si>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</si>
  <si>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</si>
  <si>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</si>
  <si>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</si>
  <si>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</si>
  <si>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</si>
  <si>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</si>
  <si>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</si>
  <si>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</si>
  <si>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</si>
  <si>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</si>
  <si>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</si>
  <si>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</si>
  <si>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</si>
  <si>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</si>
  <si>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</si>
  <si>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</si>
  <si>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</si>
  <si>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</si>
  <si>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</si>
  <si>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</si>
  <si>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</si>
  <si>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</si>
  <si>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</si>
  <si>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</si>
  <si>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</si>
  <si>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</si>
  <si>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</si>
  <si>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</si>
  <si>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</si>
  <si>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</si>
  <si>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</si>
  <si>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</si>
  <si>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</si>
  <si>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</si>
  <si>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</si>
  <si>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</si>
  <si>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</si>
  <si>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</si>
  <si>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</si>
  <si>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</si>
  <si>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</si>
  <si>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</si>
  <si>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</si>
  <si>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</si>
  <si>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</si>
  <si>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</si>
  <si>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</si>
  <si>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</si>
  <si>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</si>
  <si>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</si>
  <si>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</si>
  <si>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</si>
  <si>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</si>
  <si>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</si>
  <si>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</si>
  <si>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</si>
  <si>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</si>
  <si>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</si>
  <si>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</si>
  <si>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</si>
  <si>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</si>
  <si>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</si>
  <si>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</si>
  <si>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</si>
  <si>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</si>
  <si>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</si>
  <si>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</si>
  <si>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</si>
  <si>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</si>
  <si>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</si>
  <si>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</si>
  <si>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</si>
  <si>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</si>
  <si>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</si>
  <si>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</si>
  <si>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</si>
  <si>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</si>
  <si>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</si>
  <si>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</si>
  <si>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</si>
  <si>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</si>
  <si>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</si>
  <si>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</si>
  <si>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</si>
  <si>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</si>
  <si>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</si>
  <si>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</si>
  <si>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</si>
  <si>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</si>
  <si>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</si>
  <si>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</si>
  <si>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</si>
  <si>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</si>
  <si>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</si>
  <si>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</si>
  <si>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</si>
  <si>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</si>
  <si>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</si>
  <si>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</si>
  <si>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</si>
  <si>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</si>
  <si>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</si>
  <si>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</si>
  <si>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</si>
  <si>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</si>
  <si>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</si>
  <si>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</si>
  <si>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</si>
  <si>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</si>
  <si>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</si>
  <si>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</si>
  <si>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</si>
  <si>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</si>
  <si>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</si>
  <si>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</si>
  <si>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</si>
  <si>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</si>
  <si>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</si>
  <si>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</si>
  <si>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</si>
  <si>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</si>
  <si>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</si>
  <si>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</si>
  <si>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</si>
  <si>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</si>
  <si>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</si>
  <si>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</si>
  <si>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</si>
  <si>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</si>
  <si>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</si>
  <si>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</si>
  <si>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</si>
  <si>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</si>
  <si>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</si>
  <si>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</si>
  <si>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</si>
  <si>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</si>
  <si>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</si>
  <si>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</si>
  <si>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</si>
  <si>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</si>
  <si>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</si>
  <si>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</si>
  <si>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</si>
  <si>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</si>
  <si>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</si>
  <si>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</si>
  <si>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</si>
  <si>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</si>
  <si>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</si>
  <si>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</si>
  <si>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</si>
  <si>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</si>
  <si>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</si>
  <si>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</si>
  <si>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</si>
  <si>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</si>
  <si>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</si>
  <si>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</si>
  <si>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</si>
  <si>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</si>
  <si>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</si>
  <si>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</si>
  <si>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</si>
  <si>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</si>
  <si>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</si>
  <si>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</si>
  <si>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</si>
  <si>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</si>
  <si>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</si>
  <si>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</si>
  <si>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</si>
  <si>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</si>
  <si>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</si>
  <si>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</si>
  <si>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</si>
  <si>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</si>
  <si>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</si>
  <si>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</si>
  <si>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</si>
  <si>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</si>
  <si>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</si>
  <si>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</si>
  <si>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</si>
  <si>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</si>
  <si>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</si>
  <si>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</si>
  <si>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</si>
  <si>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</si>
  <si>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</si>
  <si>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</si>
  <si>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</si>
  <si>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</si>
  <si>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</si>
  <si>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</si>
  <si>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</si>
  <si>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</si>
  <si>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</si>
  <si>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</si>
  <si>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</si>
  <si>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</si>
  <si>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</si>
  <si>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</si>
  <si>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</si>
  <si>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</si>
  <si>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</si>
  <si>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</si>
  <si>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</si>
  <si>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</si>
  <si>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</si>
  <si>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</si>
  <si>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</si>
  <si>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</si>
  <si>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</si>
  <si>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</si>
  <si>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</si>
  <si>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</si>
  <si>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</si>
  <si>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</si>
  <si>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</si>
  <si>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</si>
  <si>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</si>
  <si>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</si>
  <si>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</si>
  <si>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</si>
  <si>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</si>
  <si>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</si>
  <si>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</si>
  <si>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</si>
  <si>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</si>
  <si>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</si>
  <si>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</si>
  <si>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</si>
  <si>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</si>
  <si>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</si>
  <si>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</si>
  <si>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</si>
  <si>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</si>
  <si>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</si>
  <si>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</si>
  <si>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</si>
  <si>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</si>
  <si>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</si>
  <si>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</si>
  <si>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</si>
  <si>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</si>
  <si>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</si>
  <si>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</si>
  <si>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</si>
  <si>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</si>
  <si>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</si>
  <si>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</si>
  <si>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</si>
  <si>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</si>
  <si>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</si>
  <si>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</si>
  <si>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</si>
  <si>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</si>
  <si>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</si>
  <si>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</si>
  <si>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</si>
  <si>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</si>
  <si>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</si>
  <si>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</si>
  <si>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</si>
  <si>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</si>
  <si>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</si>
  <si>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</si>
  <si>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</si>
  <si>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</si>
  <si>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</si>
  <si>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</si>
  <si>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</si>
  <si>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</si>
  <si>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</si>
  <si>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</si>
  <si>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</si>
  <si>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</si>
  <si>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</si>
  <si>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</si>
  <si>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</si>
  <si>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</si>
  <si>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</si>
  <si>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</si>
  <si>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</si>
  <si>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</si>
  <si>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</si>
  <si>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</si>
  <si>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</si>
  <si>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</si>
  <si>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</si>
  <si>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</si>
  <si>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</si>
  <si>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</si>
  <si>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</si>
  <si>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</si>
  <si>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</si>
  <si>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</si>
  <si>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</si>
  <si>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</si>
  <si>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</si>
  <si>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</si>
  <si>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</si>
  <si>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</si>
  <si>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</si>
  <si>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</si>
  <si>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</si>
  <si>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</si>
  <si>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</si>
  <si>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</si>
  <si>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</si>
  <si>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</si>
  <si>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</si>
  <si>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</si>
  <si>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</si>
  <si>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</si>
  <si>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</si>
  <si>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</si>
  <si>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</si>
  <si>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</si>
  <si>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</si>
  <si>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</si>
  <si>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</si>
  <si>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</si>
  <si>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</si>
  <si>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</si>
  <si>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</si>
  <si>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</si>
  <si>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</si>
  <si>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</si>
  <si>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</si>
  <si>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</si>
  <si>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</si>
  <si>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</si>
  <si>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</si>
  <si>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</si>
  <si>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</si>
  <si>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</si>
  <si>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</si>
  <si>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</si>
  <si>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</si>
  <si>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</si>
  <si>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</si>
  <si>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</si>
  <si>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</si>
  <si>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</si>
  <si>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</si>
  <si>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</si>
  <si>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</si>
  <si>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</si>
  <si>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</si>
  <si>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</si>
  <si>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</si>
  <si>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</si>
  <si>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</si>
  <si>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</si>
  <si>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</si>
  <si>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</si>
  <si>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</si>
  <si>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</si>
  <si>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</si>
  <si>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</si>
  <si>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</si>
  <si>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</si>
  <si>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</si>
  <si>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</si>
  <si>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</si>
  <si>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</si>
  <si>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</si>
  <si>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</si>
  <si>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</si>
  <si>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</si>
  <si>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</si>
  <si>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</si>
  <si>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</si>
  <si>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</si>
  <si>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</si>
  <si>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</si>
  <si>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</si>
  <si>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</si>
  <si>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</si>
  <si>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</si>
  <si>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</si>
  <si>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</si>
  <si>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</si>
  <si>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</si>
  <si>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</si>
  <si>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</si>
  <si>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</si>
  <si>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</si>
  <si>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</si>
  <si>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</si>
  <si>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</si>
  <si>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</si>
  <si>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</si>
  <si>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</si>
  <si>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</si>
  <si>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</si>
  <si>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</si>
  <si>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</si>
  <si>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</si>
  <si>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</si>
  <si>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</si>
  <si>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</si>
  <si>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</si>
  <si>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</si>
  <si>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</si>
  <si>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</si>
  <si>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</si>
  <si>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</si>
  <si>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</si>
  <si>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</si>
  <si>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</si>
  <si>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</si>
  <si>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</si>
  <si>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</si>
  <si>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</si>
  <si>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</si>
  <si>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</si>
  <si>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</si>
  <si>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</si>
  <si>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</si>
  <si>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</si>
  <si>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</si>
  <si>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</si>
  <si>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</si>
  <si>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</si>
  <si>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</si>
  <si>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</si>
  <si>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</si>
  <si>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</si>
  <si>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</si>
  <si>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</si>
  <si>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</si>
  <si>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</si>
  <si>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</si>
  <si>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</si>
  <si>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</si>
  <si>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</si>
  <si>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</si>
  <si>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</si>
  <si>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</si>
  <si>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</si>
  <si>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</si>
  <si>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</si>
  <si>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</si>
  <si>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</si>
  <si>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</si>
  <si>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</si>
  <si>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</si>
  <si>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</si>
  <si>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</si>
  <si>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</si>
  <si>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</si>
  <si>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</si>
  <si>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</si>
  <si>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</si>
  <si>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</si>
  <si>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</si>
  <si>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</si>
  <si>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</si>
  <si>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</si>
  <si>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</si>
  <si>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</si>
  <si>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</si>
  <si>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</si>
  <si>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</si>
  <si>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</si>
  <si>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</si>
  <si>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</si>
  <si>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</si>
  <si>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</si>
  <si>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</si>
  <si>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</si>
  <si>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</si>
  <si>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</si>
  <si>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</si>
  <si>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</si>
  <si>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</si>
  <si>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</si>
  <si>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</si>
  <si>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</si>
  <si>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</si>
  <si>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</si>
  <si>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</si>
  <si>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</si>
  <si>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</si>
  <si>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</si>
  <si>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</si>
  <si>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</si>
  <si>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</si>
  <si>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</si>
  <si>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</si>
  <si>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</si>
  <si>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</si>
  <si>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</si>
  <si>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</si>
  <si>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</si>
  <si>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</si>
  <si>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</si>
  <si>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</si>
  <si>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</si>
  <si>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</si>
  <si>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</si>
  <si>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</si>
  <si>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</si>
  <si>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</si>
  <si>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</si>
  <si>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</si>
  <si>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</si>
  <si>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</si>
  <si>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</si>
  <si>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</si>
  <si>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</si>
  <si>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</si>
  <si>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</si>
  <si>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</si>
  <si>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</si>
  <si>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</si>
  <si>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</si>
  <si>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</si>
  <si>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</si>
  <si>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</si>
  <si>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</si>
  <si>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</si>
  <si>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</si>
  <si>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</si>
  <si>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</si>
  <si>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</si>
  <si>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</si>
  <si>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</si>
  <si>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</si>
  <si>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</si>
  <si>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</si>
  <si>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</si>
  <si>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</si>
  <si>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</si>
  <si>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</si>
  <si>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</si>
  <si>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</si>
  <si>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</si>
  <si>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</si>
  <si>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</si>
  <si>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</si>
  <si>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</si>
  <si>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</si>
  <si>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</si>
  <si>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</si>
  <si>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</si>
  <si>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</si>
  <si>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</si>
  <si>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</si>
  <si>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</si>
  <si>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</si>
  <si>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</si>
  <si>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</si>
  <si>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</si>
  <si>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</si>
  <si>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</si>
  <si>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</si>
  <si>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</si>
  <si>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</si>
  <si>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</si>
  <si>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</si>
  <si>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</si>
  <si>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</si>
  <si>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</si>
  <si>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</si>
  <si>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</si>
  <si>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</si>
  <si>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</si>
  <si>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</si>
  <si>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</si>
  <si>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</si>
  <si>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</si>
  <si>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</si>
  <si>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</si>
  <si>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</si>
  <si>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</si>
  <si>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</si>
  <si>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</si>
  <si>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</si>
  <si>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</si>
  <si>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</si>
  <si>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</si>
  <si>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</si>
  <si>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</si>
  <si>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</si>
  <si>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</si>
  <si>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</si>
  <si>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</si>
  <si>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</si>
  <si>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</si>
  <si>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</si>
  <si>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</si>
  <si>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</si>
  <si>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</si>
  <si>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</si>
  <si>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</si>
  <si>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</si>
  <si>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</si>
  <si>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</si>
  <si>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</si>
  <si>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</si>
  <si>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</si>
  <si>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</si>
  <si>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</si>
  <si>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</si>
  <si>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</si>
  <si>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</si>
  <si>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</si>
  <si>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</si>
  <si>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</si>
  <si>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</si>
  <si>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</si>
  <si>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</si>
  <si>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</si>
  <si>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</si>
  <si>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</si>
  <si>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</si>
  <si>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</si>
  <si>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</si>
  <si>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</si>
  <si>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</si>
  <si>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</si>
  <si>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</si>
  <si>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</si>
  <si>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</si>
  <si>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</si>
  <si>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</si>
  <si>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</si>
  <si>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</si>
  <si>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</si>
  <si>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</si>
  <si>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</si>
  <si>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</si>
  <si>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</si>
  <si>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</si>
  <si>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</si>
  <si>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</si>
  <si>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</si>
  <si>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</si>
  <si>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</si>
  <si>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</si>
  <si>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</si>
  <si>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</si>
  <si>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</si>
  <si>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</si>
  <si>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</si>
  <si>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</si>
  <si>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</si>
  <si>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</si>
  <si>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</si>
  <si>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</si>
  <si>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</si>
  <si>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</si>
  <si>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</si>
  <si>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</si>
  <si>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</si>
  <si>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</si>
  <si>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</si>
  <si>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</si>
  <si>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</si>
  <si>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</si>
  <si>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</si>
  <si>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</si>
  <si>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</si>
  <si>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</si>
  <si>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</si>
  <si>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</si>
  <si>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</si>
  <si>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</si>
  <si>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</si>
  <si>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</si>
  <si>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</si>
  <si>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</si>
  <si>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</si>
  <si>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</si>
  <si>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</si>
  <si>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</si>
  <si>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</si>
  <si>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</si>
  <si>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</si>
  <si>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</si>
  <si>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</si>
  <si>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</si>
  <si>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</si>
  <si>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</si>
  <si>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</si>
  <si>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</si>
  <si>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</si>
  <si>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</si>
  <si>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</si>
  <si>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</si>
  <si>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</si>
  <si>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</si>
  <si>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</si>
  <si>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</si>
  <si>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</si>
  <si>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</si>
  <si>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</si>
  <si>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</si>
  <si>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</si>
  <si>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</si>
  <si>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</si>
  <si>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</si>
  <si>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</si>
  <si>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</si>
  <si>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</si>
  <si>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</si>
  <si>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</si>
  <si>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</si>
  <si>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</si>
  <si>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</si>
  <si>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</si>
  <si>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</si>
  <si>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</si>
  <si>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</si>
  <si>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</si>
  <si>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</si>
  <si>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</si>
  <si>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</si>
  <si>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</si>
  <si>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</si>
  <si>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</si>
  <si>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</si>
  <si>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</si>
  <si>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</si>
  <si>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</si>
  <si>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</si>
  <si>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</si>
  <si>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</si>
  <si>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</si>
  <si>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</si>
  <si>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</si>
  <si>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</si>
  <si>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</si>
  <si>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</si>
  <si>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</si>
  <si>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</si>
  <si>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</si>
  <si>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</si>
  <si>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</si>
  <si>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</si>
  <si>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</si>
  <si>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</si>
  <si>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</si>
  <si>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</si>
  <si>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</si>
  <si>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</si>
  <si>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</si>
  <si>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</si>
  <si>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</si>
  <si>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</si>
  <si>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</si>
  <si>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</si>
  <si>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</si>
  <si>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</si>
  <si>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</si>
  <si>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</si>
  <si>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</si>
  <si>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</si>
  <si>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</si>
  <si>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</si>
  <si>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</si>
  <si>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</si>
  <si>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</si>
  <si>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</si>
  <si>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</si>
  <si>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</si>
  <si>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</si>
  <si>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</si>
  <si>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</si>
  <si>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</si>
  <si>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</si>
  <si>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</si>
  <si>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</si>
  <si>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</si>
  <si>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</si>
  <si>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</si>
  <si>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</si>
  <si>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</si>
  <si>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</si>
  <si>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</si>
  <si>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</si>
  <si>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</si>
  <si>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</si>
  <si>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</si>
  <si>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</si>
  <si>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</si>
  <si>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</si>
  <si>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</si>
  <si>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</si>
  <si>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</si>
  <si>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</si>
  <si>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</si>
  <si>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</si>
  <si>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</si>
  <si>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</si>
  <si>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</si>
  <si>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</si>
  <si>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</si>
  <si>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</si>
  <si>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</si>
  <si>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</si>
  <si>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</si>
  <si>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</si>
  <si>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</si>
  <si>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</si>
  <si>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</si>
  <si>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</si>
  <si>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</si>
  <si>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</si>
  <si>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</si>
  <si>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</si>
  <si>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</si>
  <si>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</si>
  <si>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</si>
  <si>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</si>
  <si>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</si>
  <si>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</si>
  <si>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</si>
  <si>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</si>
  <si>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</si>
  <si>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</si>
  <si>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</si>
  <si>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</si>
  <si>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</si>
  <si>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</si>
  <si>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</si>
  <si>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</si>
  <si>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</si>
  <si>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</si>
  <si>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</si>
  <si>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</si>
  <si>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</si>
  <si>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</si>
  <si>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</si>
  <si>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</si>
  <si>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</si>
  <si>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</si>
  <si>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</si>
  <si>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</si>
  <si>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</si>
  <si>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</si>
  <si>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</si>
  <si>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</si>
  <si>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</si>
  <si>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</si>
  <si>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</si>
  <si>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</si>
  <si>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</si>
  <si>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</si>
  <si>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</si>
  <si>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</si>
  <si>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</si>
  <si>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</si>
  <si>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</si>
  <si>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</si>
  <si>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</si>
  <si>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</si>
  <si>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</si>
  <si>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</si>
  <si>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</si>
  <si>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</si>
  <si>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</si>
  <si>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</si>
  <si>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</si>
  <si>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</si>
  <si>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</si>
  <si>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</si>
  <si>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</si>
  <si>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</si>
  <si>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</si>
  <si>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</si>
  <si>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</si>
  <si>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</si>
  <si>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</si>
  <si>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</si>
  <si>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</si>
  <si>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</si>
  <si>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</si>
  <si>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</si>
  <si>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</si>
  <si>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</si>
  <si>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</si>
  <si>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</si>
  <si>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</si>
  <si>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</si>
  <si>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</si>
  <si>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</si>
  <si>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</si>
  <si>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</si>
  <si>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</si>
  <si>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</si>
  <si>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</si>
  <si>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</si>
  <si>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</si>
  <si>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</si>
  <si>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</si>
  <si>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</si>
  <si>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</si>
  <si>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</si>
  <si>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</si>
  <si>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</si>
  <si>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</si>
  <si>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</si>
  <si>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</si>
  <si>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</si>
  <si>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</si>
  <si>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</si>
  <si>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</si>
  <si>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</si>
  <si>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</si>
  <si>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</si>
  <si>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</si>
  <si>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</si>
  <si>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</si>
  <si>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</si>
  <si>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</si>
  <si>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</si>
  <si>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</si>
  <si>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</si>
  <si>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</si>
  <si>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</si>
  <si>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</si>
  <si>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</si>
  <si>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</si>
  <si>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</si>
  <si>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</si>
  <si>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</si>
  <si>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</si>
  <si>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</si>
  <si>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</si>
  <si>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</si>
  <si>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</si>
  <si>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</si>
  <si>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</si>
  <si>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</si>
  <si>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</si>
  <si>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</si>
  <si>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</si>
  <si>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</si>
  <si>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</si>
  <si>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</si>
  <si>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</si>
  <si>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</si>
  <si>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</si>
  <si>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</si>
  <si>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</si>
  <si>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</si>
  <si>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</si>
  <si>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</si>
  <si>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</si>
  <si>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</si>
  <si>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</si>
  <si>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</si>
  <si>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</si>
  <si>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</si>
  <si>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</si>
  <si>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</si>
  <si>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</si>
  <si>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</si>
  <si>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</si>
  <si>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</si>
  <si>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</si>
  <si>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</si>
  <si>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</si>
  <si>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</si>
  <si>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</si>
  <si>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</si>
  <si>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</si>
  <si>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</si>
  <si>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</si>
  <si>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</si>
  <si>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</si>
  <si>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</si>
  <si>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</si>
  <si>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</si>
  <si>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</si>
  <si>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</si>
  <si>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</si>
  <si>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</si>
  <si>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</si>
  <si>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</si>
  <si>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</si>
  <si>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</si>
  <si>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</si>
  <si>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</si>
  <si>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</si>
  <si>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</si>
  <si>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</si>
  <si>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</si>
  <si>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</si>
  <si>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</si>
  <si>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</si>
  <si>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</si>
  <si>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</si>
  <si>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</si>
  <si>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</si>
  <si>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</si>
  <si>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</si>
  <si>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</si>
  <si>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</si>
  <si>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</si>
  <si>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</si>
  <si>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</si>
  <si>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</si>
  <si>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</si>
  <si>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</si>
  <si>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</si>
  <si>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</si>
  <si>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</si>
  <si>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</si>
  <si>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</si>
  <si>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</si>
  <si>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</si>
  <si>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</si>
  <si>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</si>
  <si>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</si>
  <si>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</si>
  <si>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</si>
  <si>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</si>
  <si>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</si>
  <si>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</si>
  <si>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</si>
  <si>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</si>
  <si>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</si>
  <si>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</si>
  <si>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</si>
  <si>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</si>
  <si>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</si>
  <si>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</si>
  <si>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</si>
  <si>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</si>
  <si>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</si>
  <si>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</si>
  <si>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</si>
  <si>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</si>
  <si>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</si>
  <si>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</si>
  <si>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</si>
  <si>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</si>
  <si>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</si>
  <si>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</si>
  <si>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</si>
  <si>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</si>
  <si>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</si>
  <si>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</si>
  <si>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</si>
  <si>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</si>
  <si>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</si>
  <si>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</si>
  <si>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</si>
  <si>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</si>
  <si>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</si>
  <si>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</si>
  <si>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</si>
  <si>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</si>
  <si>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</si>
  <si>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</si>
  <si>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</si>
  <si>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</si>
  <si>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</si>
  <si>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</si>
  <si>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</si>
  <si>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</si>
  <si>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</si>
  <si>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</si>
  <si>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</si>
  <si>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</si>
  <si>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</si>
  <si>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</si>
  <si>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</si>
  <si>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</si>
  <si>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</si>
  <si>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</si>
  <si>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</si>
  <si>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</si>
  <si>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</si>
  <si>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</si>
  <si>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</si>
  <si>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</si>
  <si>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</si>
  <si>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</si>
  <si>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</si>
  <si>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</si>
  <si>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</si>
  <si>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</si>
  <si>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</si>
  <si>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</si>
  <si>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</si>
  <si>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</si>
  <si>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</si>
  <si>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</si>
  <si>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</si>
  <si>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</si>
  <si>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</si>
  <si>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</si>
  <si>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</si>
  <si>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</si>
  <si>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</si>
  <si>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</si>
  <si>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</si>
  <si>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</si>
  <si>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</si>
  <si>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</si>
  <si>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</si>
  <si>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</si>
  <si>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</si>
  <si>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</si>
  <si>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</si>
  <si>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</si>
  <si>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</si>
  <si>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</si>
  <si>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</si>
  <si>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</si>
  <si>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</si>
  <si>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</si>
  <si>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</si>
  <si>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</si>
  <si>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</si>
  <si>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</si>
  <si>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</si>
  <si>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</si>
  <si>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</si>
  <si>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</si>
  <si>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</si>
  <si>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</si>
  <si>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</si>
  <si>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</si>
  <si>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</si>
  <si>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</si>
  <si>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</si>
  <si>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</si>
  <si>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</si>
  <si>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</si>
  <si>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</si>
  <si>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</si>
  <si>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</si>
  <si>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</si>
  <si>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</si>
  <si>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</si>
  <si>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</si>
  <si>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</si>
  <si>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</si>
  <si>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</si>
  <si>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</si>
  <si>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</si>
  <si>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</si>
  <si>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</si>
  <si>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</si>
  <si>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</si>
  <si>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</si>
  <si>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</si>
  <si>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</si>
  <si>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</si>
  <si>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</si>
  <si>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</si>
  <si>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</si>
  <si>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</si>
  <si>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</si>
  <si>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</si>
  <si>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</si>
  <si>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</si>
  <si>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</si>
  <si>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</si>
  <si>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</si>
  <si>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</si>
  <si>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</si>
  <si>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</si>
  <si>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</si>
  <si>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</si>
  <si>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</si>
  <si>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</si>
  <si>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</si>
  <si>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</si>
  <si>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</si>
  <si>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</si>
  <si>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</si>
  <si>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</si>
  <si>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</si>
  <si>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</si>
  <si>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</si>
  <si>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</si>
  <si>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</si>
  <si>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</si>
  <si>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</si>
  <si>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</si>
  <si>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</si>
  <si>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</si>
  <si>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</si>
  <si>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</si>
  <si>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</si>
  <si>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</si>
  <si>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</si>
  <si>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</si>
  <si>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</si>
  <si>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</si>
  <si>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</si>
  <si>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</si>
  <si>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</si>
  <si>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</si>
  <si>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</si>
  <si>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</si>
  <si>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</si>
  <si>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</si>
  <si>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</si>
  <si>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</si>
  <si>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</si>
  <si>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</si>
  <si>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</si>
  <si>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</si>
  <si>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</si>
  <si>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</si>
  <si>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</si>
  <si>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</si>
  <si>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</si>
  <si>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</si>
  <si>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</si>
  <si>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</si>
  <si>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</si>
  <si>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</si>
  <si>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</si>
  <si>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</si>
  <si>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</si>
  <si>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</si>
  <si>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</si>
  <si>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</si>
  <si>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</si>
  <si>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</si>
  <si>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</si>
  <si>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</si>
  <si>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</si>
  <si>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</si>
  <si>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</si>
  <si>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</si>
  <si>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</si>
  <si>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</si>
  <si>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</si>
  <si>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</si>
  <si>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</si>
  <si>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</si>
  <si>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</si>
  <si>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</si>
  <si>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</si>
  <si>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</si>
  <si>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</si>
  <si>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</si>
  <si>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</si>
  <si>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</si>
  <si>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</si>
  <si>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</si>
  <si>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</si>
  <si>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</si>
  <si>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</si>
  <si>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</si>
  <si>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</si>
  <si>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</si>
  <si>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</si>
  <si>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</si>
  <si>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</si>
  <si>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</si>
  <si>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</si>
  <si>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</si>
  <si>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</si>
  <si>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</si>
  <si>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</si>
  <si>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</si>
  <si>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</si>
  <si>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</si>
  <si>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</si>
  <si>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</si>
  <si>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</si>
  <si>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</si>
  <si>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</si>
  <si>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</si>
  <si>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</si>
  <si>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</si>
  <si>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</si>
  <si>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</si>
  <si>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</si>
  <si>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</si>
  <si>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</si>
  <si>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</si>
  <si>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</si>
  <si>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</si>
  <si>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</si>
  <si>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</si>
  <si>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</si>
  <si>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</si>
  <si>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</si>
  <si>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</si>
  <si>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</si>
  <si>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</si>
  <si>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</si>
  <si>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</si>
  <si>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</si>
  <si>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</si>
  <si>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</si>
  <si>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</si>
  <si>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</si>
  <si>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</si>
  <si>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</si>
  <si>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</si>
  <si>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</si>
  <si>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</si>
  <si>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</si>
  <si>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</si>
  <si>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</si>
  <si>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</si>
  <si>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</si>
  <si>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</si>
  <si>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</si>
  <si>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</si>
  <si>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</si>
  <si>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</si>
  <si>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</si>
  <si>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</si>
  <si>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</si>
  <si>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</si>
  <si>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</si>
  <si>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</si>
  <si>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</si>
  <si>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</si>
  <si>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</si>
  <si>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</si>
  <si>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</si>
  <si>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</si>
  <si>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</si>
  <si>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</si>
  <si>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</si>
  <si>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</si>
  <si>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</si>
  <si>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</si>
  <si>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</si>
  <si>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</si>
  <si>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</si>
  <si>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</si>
  <si>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</si>
  <si>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</si>
  <si>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</si>
  <si>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</si>
  <si>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</si>
  <si>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</si>
  <si>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</si>
  <si>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</si>
  <si>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</si>
  <si>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</si>
  <si>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</si>
  <si>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</si>
  <si>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</si>
  <si>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</si>
  <si>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</si>
  <si>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</si>
  <si>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</si>
  <si>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</si>
  <si>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</si>
  <si>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</si>
  <si>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</si>
  <si>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</si>
  <si>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</si>
  <si>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</si>
  <si>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</si>
  <si>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</si>
  <si>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</si>
  <si>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</si>
  <si>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</si>
  <si>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</si>
  <si>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</si>
  <si>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</si>
  <si>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</si>
  <si>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</si>
  <si>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</si>
  <si>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</si>
  <si>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</si>
  <si>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</si>
  <si>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</si>
  <si>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</si>
  <si>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</si>
  <si>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</si>
  <si>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</si>
  <si>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</si>
  <si>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</si>
  <si>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</si>
  <si>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</si>
  <si>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</si>
  <si>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</si>
  <si>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</si>
  <si>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</si>
  <si>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</si>
  <si>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</si>
  <si>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</si>
  <si>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</si>
  <si>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</si>
  <si>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</si>
  <si>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</si>
  <si>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</si>
  <si>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</si>
  <si>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</si>
  <si>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</si>
  <si>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</si>
  <si>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</si>
  <si>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</si>
  <si>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</si>
  <si>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</si>
  <si>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</si>
  <si>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</si>
  <si>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</si>
  <si>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</si>
  <si>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</si>
  <si>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</si>
  <si>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</si>
  <si>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</si>
  <si>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</si>
  <si>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</si>
  <si>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</si>
  <si>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</si>
  <si>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</si>
  <si>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</si>
  <si>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</si>
  <si>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</si>
  <si>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</si>
  <si>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</si>
  <si>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</si>
  <si>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</si>
  <si>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</si>
  <si>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</si>
  <si>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</si>
  <si>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</si>
  <si>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</si>
  <si>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</si>
  <si>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</si>
  <si>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</si>
  <si>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</si>
  <si>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</si>
  <si>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</si>
  <si>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</si>
  <si>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</si>
  <si>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</si>
  <si>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</si>
  <si>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</si>
  <si>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</si>
  <si>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</si>
  <si>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</si>
  <si>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</si>
  <si>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</si>
  <si>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</si>
  <si>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</si>
  <si>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</si>
  <si>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</si>
  <si>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</si>
  <si>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</si>
  <si>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</si>
  <si>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</si>
  <si>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</si>
  <si>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</si>
  <si>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</si>
  <si>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</si>
  <si>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</si>
  <si>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</si>
  <si>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</si>
  <si>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</si>
  <si>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</si>
  <si>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</si>
  <si>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</si>
  <si>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</si>
  <si>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</si>
  <si>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</si>
  <si>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</si>
  <si>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</si>
  <si>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</si>
  <si>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</si>
  <si>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</si>
  <si>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</si>
  <si>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</si>
  <si>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</si>
  <si>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</si>
  <si>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</si>
  <si>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</si>
  <si>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</si>
  <si>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</si>
  <si>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</si>
  <si>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</si>
  <si>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</si>
  <si>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</si>
  <si>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</si>
  <si>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</si>
  <si>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</si>
  <si>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</si>
  <si>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</si>
  <si>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</si>
  <si>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</si>
  <si>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</si>
  <si>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</si>
  <si>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</si>
  <si>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</si>
  <si>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</si>
  <si>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</si>
  <si>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</si>
  <si>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</si>
  <si>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</si>
  <si>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</si>
  <si>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</si>
  <si>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</si>
  <si>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</si>
  <si>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</si>
  <si>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</si>
  <si>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</si>
  <si>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</si>
  <si>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</si>
  <si>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</si>
  <si>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</si>
  <si>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</si>
  <si>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</si>
  <si>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</si>
  <si>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</si>
  <si>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</si>
  <si>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</si>
  <si>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</si>
  <si>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</si>
  <si>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</si>
  <si>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</si>
  <si>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</si>
  <si>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</si>
  <si>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</si>
  <si>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</si>
  <si>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</si>
  <si>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</si>
  <si>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</si>
  <si>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</si>
  <si>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</si>
  <si>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</si>
  <si>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</si>
  <si>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</si>
  <si>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</si>
  <si>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</si>
  <si>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</si>
  <si>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</si>
  <si>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</si>
  <si>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</si>
  <si>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</si>
  <si>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</si>
  <si>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</si>
  <si>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</si>
  <si>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</si>
  <si>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</si>
  <si>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</si>
  <si>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</si>
  <si>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</si>
  <si>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</si>
  <si>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</si>
  <si>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</si>
  <si>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</si>
  <si>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</si>
  <si>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</si>
  <si>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</si>
  <si>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</si>
  <si>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</si>
  <si>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</si>
  <si>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</si>
  <si>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</si>
  <si>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</si>
  <si>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</si>
  <si>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</si>
  <si>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</si>
  <si>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</si>
  <si>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</si>
  <si>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</si>
  <si>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</si>
  <si>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</si>
  <si>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</si>
  <si>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</si>
  <si>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</si>
  <si>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</si>
  <si>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</si>
  <si>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</si>
  <si>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</si>
  <si>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</si>
  <si>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</si>
  <si>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</si>
  <si>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</si>
  <si>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</si>
  <si>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</si>
  <si>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</si>
  <si>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</si>
  <si>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</si>
  <si>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</si>
  <si>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</si>
  <si>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</si>
  <si>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</si>
  <si>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</si>
  <si>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</si>
  <si>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</si>
  <si>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</si>
  <si>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</si>
  <si>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</si>
  <si>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</si>
  <si>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</si>
  <si>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</si>
  <si>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</si>
  <si>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</si>
  <si>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</si>
  <si>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</si>
  <si>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</si>
  <si>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</si>
  <si>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</si>
  <si>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</si>
  <si>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</si>
  <si>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</si>
  <si>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</si>
  <si>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</si>
  <si>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</si>
  <si>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</si>
  <si>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</si>
  <si>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</si>
  <si>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</si>
  <si>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</si>
  <si>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</si>
  <si>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</si>
  <si>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</si>
  <si>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</si>
  <si>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</si>
  <si>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</si>
  <si>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</si>
  <si>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</si>
  <si>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</si>
  <si>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</si>
  <si>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</si>
  <si>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</si>
  <si>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</si>
  <si>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</si>
  <si>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</si>
  <si>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</si>
  <si>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</si>
  <si>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</si>
  <si>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</si>
  <si>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</si>
  <si>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</si>
  <si>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</si>
  <si>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</si>
  <si>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</si>
  <si>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</si>
  <si>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</si>
  <si>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</si>
  <si>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</si>
  <si>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</si>
  <si>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</si>
  <si>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</si>
  <si>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</si>
  <si>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</si>
  <si>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</si>
  <si>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</si>
  <si>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</si>
  <si>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</si>
  <si>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</si>
  <si>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</si>
  <si>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</si>
  <si>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</si>
  <si>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</si>
  <si>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</si>
  <si>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</si>
  <si>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</si>
  <si>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</si>
  <si>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</si>
  <si>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</si>
  <si>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</si>
  <si>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</si>
  <si>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</si>
  <si>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</si>
  <si>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</si>
  <si>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</si>
  <si>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</si>
  <si>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</si>
  <si>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</si>
  <si>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</si>
  <si>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</si>
  <si>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</si>
  <si>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</si>
  <si>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</si>
  <si>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</si>
  <si>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</si>
  <si>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</si>
  <si>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</si>
  <si>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</si>
  <si>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</si>
  <si>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</si>
  <si>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</si>
  <si>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</si>
  <si>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</si>
  <si>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</si>
  <si>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</si>
  <si>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</si>
  <si>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</si>
  <si>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</si>
  <si>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</si>
  <si>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</si>
  <si>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</si>
  <si>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</si>
  <si>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</si>
  <si>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</si>
  <si>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</si>
  <si>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</si>
  <si>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</si>
  <si>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</si>
  <si>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</si>
  <si>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</si>
  <si>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</si>
  <si>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</si>
  <si>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</si>
  <si>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</si>
  <si>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</si>
  <si>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</si>
  <si>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</si>
  <si>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</si>
  <si>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</si>
  <si>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</si>
  <si>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</si>
  <si>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</si>
  <si>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</si>
  <si>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</si>
  <si>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</si>
  <si>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</si>
  <si>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</si>
  <si>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</si>
  <si>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</si>
  <si>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</si>
  <si>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</si>
  <si>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</si>
  <si>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</si>
  <si>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</si>
  <si>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</si>
  <si>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</si>
  <si>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</si>
  <si>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</si>
  <si>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</si>
  <si>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</si>
  <si>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</si>
  <si>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</si>
  <si>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</si>
  <si>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</si>
  <si>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</si>
  <si>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</si>
  <si>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</si>
  <si>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</si>
  <si>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</si>
  <si>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</si>
  <si>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</si>
  <si>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</si>
  <si>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</si>
  <si>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</si>
  <si>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</si>
  <si>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</si>
  <si>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</si>
  <si>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</si>
  <si>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</si>
  <si>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</si>
  <si>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</si>
  <si>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</si>
  <si>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</si>
  <si>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</si>
  <si>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</si>
  <si>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</si>
  <si>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</si>
  <si>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</si>
  <si>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</si>
  <si>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</si>
  <si>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</si>
  <si>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</si>
  <si>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</si>
  <si>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</si>
  <si>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</si>
  <si>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</si>
  <si>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</si>
  <si>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</si>
  <si>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</si>
  <si>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</si>
  <si>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</si>
  <si>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</si>
  <si>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</si>
  <si>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</si>
  <si>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</si>
  <si>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</si>
  <si>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</si>
  <si>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</si>
  <si>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</si>
  <si>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</si>
  <si>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</si>
  <si>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</si>
  <si>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</si>
  <si>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</si>
  <si>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</si>
  <si>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</si>
  <si>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</si>
  <si>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</si>
  <si>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</si>
  <si>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</si>
  <si>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</si>
  <si>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</si>
  <si>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</si>
  <si>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</si>
  <si>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</si>
  <si>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</si>
  <si>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</si>
  <si>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</si>
  <si>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</si>
  <si>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</si>
  <si>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</si>
  <si>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</si>
  <si>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</si>
  <si>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</si>
  <si>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</si>
  <si>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</si>
  <si>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</si>
  <si>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</si>
  <si>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</si>
  <si>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</si>
  <si>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</si>
  <si>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</si>
  <si>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</si>
  <si>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</si>
  <si>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</si>
  <si>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</si>
  <si>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</si>
  <si>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</si>
  <si>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</si>
  <si>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</si>
  <si>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</si>
  <si>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</si>
  <si>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</si>
  <si>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</si>
  <si>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</si>
  <si>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</si>
  <si>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</si>
  <si>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</si>
  <si>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</si>
  <si>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</si>
  <si>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</si>
  <si>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</si>
  <si>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</si>
  <si>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</si>
  <si>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</si>
  <si>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</si>
  <si>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</si>
  <si>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</si>
  <si>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</si>
  <si>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</si>
  <si>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</si>
  <si>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</si>
  <si>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</si>
  <si>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</si>
  <si>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</si>
  <si>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</si>
  <si>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</si>
  <si>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</si>
  <si>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</si>
  <si>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</si>
  <si>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</si>
  <si>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</si>
  <si>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</si>
  <si>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</si>
  <si>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</si>
  <si>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</si>
  <si>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</si>
  <si>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</si>
  <si>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</si>
  <si>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</si>
  <si>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</si>
  <si>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</si>
  <si>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</si>
  <si>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</si>
  <si>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</si>
  <si>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</si>
  <si>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</si>
  <si>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</si>
  <si>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</si>
  <si>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</si>
  <si>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</si>
  <si>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</si>
  <si>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</si>
  <si>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</si>
  <si>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</si>
  <si>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</si>
  <si>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</si>
  <si>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</si>
  <si>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</si>
  <si>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</si>
  <si>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</si>
  <si>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</si>
  <si>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</si>
  <si>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</si>
  <si>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</si>
  <si>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</si>
  <si>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</si>
  <si>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</si>
  <si>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</si>
  <si>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</si>
  <si>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</si>
  <si>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</si>
  <si>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</si>
  <si>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</si>
  <si>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</si>
  <si>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</si>
  <si>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</si>
  <si>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</si>
  <si>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</si>
  <si>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</si>
  <si>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</si>
  <si>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</si>
  <si>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</si>
  <si>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</si>
  <si>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</si>
  <si>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</si>
  <si>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</si>
  <si>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</si>
  <si>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</si>
  <si>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</si>
  <si>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</si>
  <si>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</si>
  <si>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</si>
  <si>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</si>
  <si>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</si>
  <si>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</si>
  <si>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</si>
  <si>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</si>
  <si>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</si>
  <si>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</si>
  <si>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</si>
  <si>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</si>
  <si>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</si>
  <si>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</si>
  <si>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</si>
  <si>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</si>
  <si>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</si>
  <si>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</si>
  <si>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</si>
  <si>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</si>
  <si>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</si>
  <si>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</si>
  <si>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</si>
  <si>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</si>
  <si>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</si>
  <si>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</si>
  <si>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</si>
  <si>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</si>
  <si>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</si>
  <si>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</si>
  <si>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</si>
  <si>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</si>
  <si>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</si>
  <si>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</si>
  <si>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</si>
  <si>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</si>
  <si>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</si>
  <si>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</si>
  <si>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</si>
  <si>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</si>
  <si>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</si>
  <si>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</si>
  <si>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</si>
  <si>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</si>
  <si>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</si>
  <si>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</si>
  <si>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</si>
  <si>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</si>
  <si>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</si>
  <si>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</si>
  <si>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</si>
  <si>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</si>
  <si>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</si>
  <si>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</si>
  <si>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</si>
  <si>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</si>
  <si>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</si>
  <si>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</si>
  <si>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</si>
  <si>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</si>
  <si>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</si>
  <si>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</si>
  <si>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</si>
  <si>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</si>
  <si>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</si>
  <si>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</si>
  <si>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</si>
  <si>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</si>
  <si>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</si>
  <si>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</si>
  <si>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</si>
  <si>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</si>
  <si>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</si>
  <si>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</si>
  <si>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</si>
  <si>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</si>
  <si>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</si>
  <si>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</si>
  <si>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</si>
  <si>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</si>
  <si>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</si>
  <si>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</si>
  <si>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</si>
  <si>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</si>
  <si>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</si>
  <si>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</si>
  <si>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</si>
  <si>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</si>
  <si>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</si>
  <si>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</si>
  <si>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</si>
  <si>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</si>
  <si>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</si>
  <si>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</si>
  <si>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</si>
  <si>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</si>
  <si>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</si>
  <si>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</si>
  <si>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</si>
  <si>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</si>
  <si>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</si>
  <si>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</si>
  <si>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</si>
  <si>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</si>
  <si>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</si>
  <si>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</si>
  <si>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</si>
  <si>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</si>
  <si>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</si>
  <si>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</si>
  <si>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</si>
  <si>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</si>
  <si>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</si>
  <si>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</si>
  <si>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</si>
  <si>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</si>
  <si>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</si>
  <si>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</si>
  <si>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</si>
  <si>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</si>
  <si>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</si>
  <si>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</si>
  <si>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</si>
  <si>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</si>
  <si>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</si>
  <si>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</si>
  <si>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</si>
  <si>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</si>
  <si>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</si>
  <si>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</si>
  <si>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</si>
  <si>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</si>
  <si>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</si>
  <si>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</si>
  <si>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</si>
  <si>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</si>
  <si>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</si>
  <si>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</si>
  <si>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</si>
  <si>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</si>
  <si>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</si>
  <si>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</si>
  <si>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</si>
  <si>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</si>
  <si>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</si>
  <si>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</si>
  <si>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</si>
  <si>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</si>
  <si>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</si>
  <si>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</si>
  <si>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</si>
  <si>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</si>
  <si>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</si>
  <si>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</si>
  <si>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</si>
  <si>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</si>
  <si>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</si>
  <si>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</si>
  <si>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</si>
  <si>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</si>
  <si>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</si>
  <si>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</si>
  <si>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</si>
  <si>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</si>
  <si>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</si>
  <si>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</si>
  <si>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</si>
  <si>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</si>
  <si>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</si>
  <si>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</si>
  <si>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</si>
  <si>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</si>
  <si>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</si>
  <si>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</si>
  <si>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</si>
  <si>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</si>
  <si>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</si>
  <si>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</si>
  <si>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</si>
  <si>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</si>
  <si>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</si>
  <si>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</si>
  <si>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</si>
  <si>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</si>
  <si>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</si>
  <si>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</si>
  <si>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</si>
  <si>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</si>
  <si>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</si>
  <si>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</si>
  <si>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</si>
  <si>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</si>
  <si>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</si>
  <si>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</si>
  <si>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</si>
  <si>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</si>
  <si>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</si>
  <si>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</si>
  <si>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</si>
  <si>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</si>
  <si>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</si>
  <si>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</si>
  <si>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</si>
  <si>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</si>
  <si>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</si>
  <si>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</si>
  <si>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</si>
  <si>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</si>
  <si>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</si>
  <si>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</si>
  <si>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</si>
  <si>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</si>
  <si>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</si>
  <si>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</si>
  <si>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</si>
  <si>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</si>
  <si>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</si>
  <si>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</si>
  <si>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</si>
  <si>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</si>
  <si>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</si>
  <si>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</si>
  <si>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</si>
  <si>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</si>
  <si>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</si>
  <si>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</si>
  <si>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</si>
  <si>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</si>
  <si>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</si>
  <si>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</si>
  <si>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</si>
  <si>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</si>
  <si>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</si>
  <si>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</si>
  <si>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</si>
  <si>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</si>
  <si>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</si>
  <si>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</si>
  <si>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</si>
  <si>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</si>
  <si>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</si>
  <si>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</si>
  <si>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</si>
  <si>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</si>
  <si>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</si>
  <si>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</si>
  <si>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</si>
  <si>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</si>
  <si>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</si>
  <si>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</si>
  <si>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</si>
  <si>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</si>
  <si>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</si>
  <si>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</si>
  <si>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</si>
  <si>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</si>
  <si>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</si>
  <si>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</si>
  <si>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</si>
  <si>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</si>
  <si>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</si>
  <si>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</si>
  <si>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</si>
  <si>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</si>
  <si>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</si>
  <si>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</si>
  <si>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</si>
  <si>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</si>
  <si>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</si>
  <si>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</si>
  <si>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</si>
  <si>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</si>
  <si>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</si>
  <si>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</si>
  <si>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</si>
  <si>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</si>
  <si>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</si>
  <si>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</si>
  <si>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</si>
  <si>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</si>
  <si>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</si>
  <si>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</si>
  <si>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</si>
  <si>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</si>
  <si>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</si>
  <si>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</si>
  <si>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</si>
  <si>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</si>
  <si>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</si>
  <si>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</si>
  <si>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</si>
  <si>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</si>
  <si>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</si>
  <si>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</si>
  <si>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</si>
  <si>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</si>
  <si>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</si>
  <si>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</si>
  <si>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</si>
  <si>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</si>
  <si>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</si>
  <si>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</si>
  <si>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</si>
  <si>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</si>
  <si>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</si>
  <si>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</si>
  <si>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</si>
  <si>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</si>
  <si>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</si>
  <si>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</si>
  <si>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</si>
  <si>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</si>
  <si>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</si>
  <si>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</si>
  <si>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</si>
  <si>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</si>
  <si>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</si>
  <si>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</si>
  <si>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</si>
  <si>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</si>
  <si>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</si>
  <si>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</si>
  <si>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</si>
  <si>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</si>
  <si>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</si>
  <si>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</si>
  <si>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</si>
  <si>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</si>
  <si>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</si>
  <si>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</si>
  <si>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</si>
  <si>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</si>
  <si>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</si>
  <si>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</si>
  <si>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</si>
  <si>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</si>
  <si>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</si>
  <si>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</si>
  <si>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</si>
  <si>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</si>
  <si>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</si>
  <si>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</si>
  <si>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</si>
  <si>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</si>
  <si>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</si>
  <si>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</si>
  <si>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</si>
  <si>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</si>
  <si>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</si>
  <si>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</si>
  <si>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</si>
  <si>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</si>
  <si>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</si>
  <si>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</si>
  <si>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</si>
  <si>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</si>
  <si>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</si>
  <si>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</si>
  <si>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</si>
  <si>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</si>
  <si>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</si>
  <si>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</si>
  <si>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</si>
  <si>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</si>
  <si>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</si>
  <si>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</si>
  <si>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</si>
  <si>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</si>
  <si>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</si>
  <si>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</si>
  <si>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</si>
  <si>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</si>
  <si>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</si>
  <si>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</si>
  <si>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</si>
  <si>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</si>
  <si>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</si>
  <si>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</si>
  <si>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</si>
  <si>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</si>
  <si>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</si>
  <si>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</si>
  <si>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</si>
  <si>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</si>
  <si>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</si>
  <si>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</si>
  <si>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</si>
  <si>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</si>
  <si>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</si>
  <si>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</si>
  <si>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</si>
  <si>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</si>
  <si>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</si>
  <si>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</si>
  <si>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</si>
  <si>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</si>
  <si>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</si>
  <si>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</si>
  <si>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</si>
  <si>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</si>
  <si>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</si>
  <si>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</si>
  <si>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</si>
  <si>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</si>
  <si>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</si>
  <si>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</si>
  <si>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</si>
  <si>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</si>
  <si>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</si>
  <si>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</si>
  <si>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</si>
  <si>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</si>
  <si>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</si>
  <si>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</si>
  <si>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</si>
  <si>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</si>
  <si>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</si>
  <si>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</si>
  <si>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</si>
  <si>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</si>
  <si>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</si>
  <si>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</si>
  <si>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</si>
  <si>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</si>
  <si>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</si>
  <si>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</si>
  <si>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</si>
  <si>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</si>
  <si>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</si>
  <si>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</si>
  <si>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</si>
  <si>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</si>
  <si>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</si>
  <si>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</si>
  <si>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</si>
  <si>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</si>
  <si>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</si>
  <si>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</si>
  <si>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</si>
  <si>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</si>
  <si>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</si>
  <si>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</si>
  <si>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</si>
  <si>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</si>
  <si>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</si>
  <si>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</si>
  <si>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</si>
  <si>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</si>
  <si>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</si>
  <si>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</si>
  <si>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</si>
  <si>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</si>
  <si>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</si>
  <si>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</si>
  <si>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</si>
  <si>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</si>
  <si>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</si>
  <si>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</si>
  <si>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</si>
  <si>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</si>
  <si>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</si>
  <si>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</si>
  <si>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</si>
  <si>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</si>
  <si>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</si>
  <si>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</si>
  <si>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</si>
  <si>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</si>
  <si>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</si>
  <si>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</si>
  <si>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</si>
  <si>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</si>
  <si>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</si>
  <si>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</si>
  <si>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</si>
  <si>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</si>
  <si>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</si>
  <si>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</si>
  <si>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</si>
  <si>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</si>
  <si>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</si>
  <si>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</si>
  <si>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</si>
  <si>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</si>
  <si>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</si>
  <si>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</si>
  <si>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</si>
  <si>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</si>
  <si>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</si>
  <si>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</si>
  <si>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</si>
  <si>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</si>
  <si>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</si>
  <si>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</si>
  <si>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</si>
  <si>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</si>
  <si>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</si>
  <si>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</si>
  <si>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</si>
  <si>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</si>
  <si>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</si>
  <si>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</si>
  <si>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</si>
  <si>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</si>
  <si>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</si>
  <si>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</si>
  <si>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</si>
  <si>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</si>
  <si>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</si>
  <si>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</si>
  <si>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</si>
  <si>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</si>
  <si>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</si>
  <si>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</si>
  <si>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</si>
  <si>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</si>
  <si>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</si>
  <si>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</si>
  <si>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</si>
  <si>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</si>
  <si>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</si>
  <si>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</si>
  <si>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</si>
  <si>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</si>
  <si>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</si>
  <si>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</si>
  <si>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</si>
  <si>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</si>
  <si>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</si>
  <si>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</si>
  <si>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</si>
  <si>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</si>
  <si>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</si>
  <si>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</si>
  <si>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</si>
  <si>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</si>
  <si>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</si>
  <si>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</si>
  <si>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</si>
  <si>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</si>
  <si>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</si>
  <si>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</si>
  <si>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</si>
  <si>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</si>
  <si>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</si>
  <si>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</si>
  <si>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</si>
  <si>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</si>
  <si>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</si>
  <si>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</si>
  <si>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</si>
  <si>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</si>
  <si>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</si>
  <si>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</si>
  <si>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</si>
  <si>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</si>
  <si>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</si>
  <si>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</si>
  <si>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</si>
  <si>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</si>
  <si>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</si>
  <si>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</si>
  <si>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</si>
  <si>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</si>
  <si>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</si>
  <si>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</si>
  <si>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</si>
  <si>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</si>
  <si>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</si>
  <si>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</si>
  <si>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</si>
  <si>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</si>
  <si>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</si>
  <si>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</si>
  <si>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</si>
  <si>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</si>
  <si>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</si>
  <si>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</si>
  <si>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</si>
  <si>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</si>
  <si>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</si>
  <si>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</si>
  <si>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</si>
  <si>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</si>
  <si>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</si>
  <si>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</si>
  <si>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</si>
  <si>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</si>
  <si>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</si>
  <si>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</si>
  <si>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</si>
  <si>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</si>
  <si>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</si>
  <si>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</si>
  <si>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</si>
  <si>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</si>
  <si>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</si>
  <si>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</si>
  <si>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</si>
  <si>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</si>
  <si>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</si>
  <si>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</si>
  <si>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</si>
  <si>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</si>
  <si>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</si>
  <si>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</si>
  <si>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</si>
  <si>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</si>
  <si>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</si>
  <si>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</si>
  <si>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</si>
  <si>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</si>
  <si>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</si>
  <si>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</si>
  <si>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</si>
  <si>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</si>
  <si>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</si>
  <si>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</si>
  <si>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</si>
  <si>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</si>
  <si>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</si>
  <si>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</si>
  <si>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</si>
  <si>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</si>
  <si>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</si>
  <si>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</si>
  <si>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</si>
  <si>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</si>
  <si>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</si>
  <si>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</si>
  <si>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</si>
  <si>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</si>
  <si>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</si>
  <si>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</si>
  <si>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</si>
  <si>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</si>
  <si>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</si>
  <si>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</si>
  <si>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</si>
  <si>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</si>
  <si>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</si>
  <si>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</si>
  <si>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</si>
  <si>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</si>
  <si>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</si>
  <si>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</si>
  <si>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</si>
  <si>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</si>
  <si>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</si>
  <si>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</si>
  <si>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</si>
  <si>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</si>
  <si>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</si>
  <si>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</si>
  <si>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</si>
  <si>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</si>
  <si>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</si>
  <si>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</si>
  <si>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</si>
  <si>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</si>
  <si>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</si>
  <si>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</si>
  <si>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</si>
  <si>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</si>
  <si>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</si>
  <si>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</si>
  <si>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</si>
  <si>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</si>
  <si>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</si>
  <si>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</si>
  <si>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</si>
  <si>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</si>
  <si>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</si>
  <si>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</si>
  <si>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</si>
  <si>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</si>
  <si>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</si>
  <si>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</si>
  <si>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</si>
  <si>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</si>
  <si>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</si>
  <si>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</si>
  <si>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</si>
  <si>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</si>
  <si>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</si>
  <si>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</si>
  <si>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</si>
  <si>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</si>
  <si>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</si>
  <si>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</si>
  <si>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</si>
  <si>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</si>
  <si>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</si>
  <si>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</si>
  <si>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</si>
  <si>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</si>
  <si>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</si>
  <si>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</si>
  <si>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</si>
  <si>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</si>
  <si>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</si>
  <si>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</si>
  <si>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</si>
  <si>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</si>
  <si>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</si>
  <si>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</si>
  <si>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</si>
  <si>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</si>
  <si>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</si>
  <si>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</si>
  <si>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</si>
  <si>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</si>
  <si>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</si>
  <si>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</si>
  <si>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</si>
  <si>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</si>
  <si>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</si>
  <si>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</si>
  <si>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</si>
  <si>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</si>
  <si>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</si>
  <si>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</si>
  <si>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</si>
  <si>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</si>
  <si>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</si>
  <si>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</si>
  <si>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</si>
  <si>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</si>
  <si>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</si>
  <si>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</si>
  <si>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</si>
  <si>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</si>
  <si>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</si>
  <si>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</si>
  <si>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</si>
  <si>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</si>
  <si>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</si>
  <si>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</si>
  <si>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</si>
  <si>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</si>
  <si>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</si>
  <si>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</si>
  <si>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</si>
  <si>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</si>
  <si>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</si>
  <si>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</si>
  <si>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</si>
  <si>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</si>
  <si>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</si>
  <si>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</si>
  <si>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</si>
  <si>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</si>
  <si>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</si>
  <si>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</si>
  <si>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</si>
  <si>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</si>
  <si>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</si>
  <si>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</si>
  <si>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</si>
  <si>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</si>
  <si>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</si>
  <si>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</si>
  <si>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</si>
  <si>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</si>
  <si>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</si>
  <si>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</si>
  <si>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</si>
  <si>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</si>
  <si>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</si>
  <si>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</si>
  <si>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</si>
  <si>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</si>
  <si>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</si>
  <si>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</si>
  <si>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</si>
  <si>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</si>
  <si>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</si>
  <si>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</si>
  <si>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</si>
  <si>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</si>
  <si>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</si>
  <si>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</si>
  <si>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</si>
  <si>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</si>
  <si>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</si>
  <si>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</si>
  <si>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</si>
  <si>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</si>
  <si>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</si>
  <si>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</si>
  <si>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</si>
  <si>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</si>
  <si>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</si>
  <si>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</si>
  <si>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</si>
  <si>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</si>
  <si>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</si>
  <si>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</si>
  <si>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</si>
  <si>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</si>
  <si>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</si>
  <si>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</si>
  <si>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</si>
  <si>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</si>
  <si>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</si>
  <si>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</si>
  <si>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</si>
  <si>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</si>
  <si>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</si>
  <si>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</si>
  <si>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</si>
  <si>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</si>
  <si>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</si>
  <si>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</si>
  <si>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</si>
  <si>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</si>
  <si>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</si>
  <si>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</si>
  <si>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</si>
  <si>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</si>
  <si>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</si>
  <si>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</si>
  <si>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</si>
  <si>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</si>
  <si>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</si>
  <si>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</si>
  <si>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</si>
  <si>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</si>
  <si>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</si>
  <si>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</si>
  <si>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</si>
  <si>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</si>
  <si>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</si>
  <si>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</si>
  <si>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</si>
  <si>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</si>
  <si>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</si>
  <si>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</si>
  <si>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</si>
  <si>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</si>
  <si>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</si>
  <si>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</si>
  <si>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</si>
  <si>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</si>
  <si>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</si>
  <si>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</si>
  <si>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</si>
  <si>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</si>
  <si>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</si>
  <si>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</si>
  <si>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</si>
  <si>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</si>
  <si>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</si>
  <si>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</si>
  <si>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</si>
  <si>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</si>
  <si>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</si>
  <si>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</si>
  <si>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</si>
  <si>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</si>
  <si>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</si>
  <si>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</si>
  <si>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</si>
  <si>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</si>
  <si>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</si>
  <si>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</si>
  <si>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</si>
  <si>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</si>
  <si>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</si>
  <si>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</si>
  <si>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</si>
  <si>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</si>
  <si>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</si>
  <si>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</si>
  <si>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</si>
  <si>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</si>
  <si>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</si>
  <si>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</si>
  <si>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</si>
  <si>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</si>
  <si>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</si>
  <si>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</si>
  <si>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</si>
  <si>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</si>
  <si>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</si>
  <si>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</si>
  <si>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</si>
  <si>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</si>
  <si>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</si>
  <si>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</si>
  <si>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</si>
  <si>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</si>
  <si>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</si>
  <si>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</si>
  <si>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</si>
  <si>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</si>
  <si>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</si>
  <si>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</si>
  <si>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</si>
  <si>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</si>
  <si>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</si>
  <si>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</si>
  <si>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</si>
  <si>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</si>
  <si>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</si>
  <si>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</si>
  <si>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</si>
  <si>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</si>
  <si>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</si>
  <si>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</si>
  <si>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</si>
  <si>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</si>
  <si>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</si>
  <si>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</si>
  <si>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</si>
  <si>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</si>
  <si>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</si>
  <si>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</si>
  <si>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</si>
  <si>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</si>
  <si>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</si>
  <si>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</si>
  <si>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</si>
  <si>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</si>
  <si>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</si>
  <si>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</si>
  <si>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</si>
  <si>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</si>
  <si>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</si>
  <si>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</si>
  <si>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</si>
  <si>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</si>
  <si>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</si>
  <si>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</si>
  <si>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</si>
  <si>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</si>
  <si>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</si>
  <si>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</si>
  <si>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</si>
  <si>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</si>
  <si>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</si>
  <si>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</si>
  <si>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</si>
  <si>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</si>
  <si>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</si>
  <si>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</si>
  <si>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</si>
  <si>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</si>
  <si>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</si>
  <si>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</si>
  <si>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</si>
  <si>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</si>
  <si>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</si>
  <si>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</si>
  <si>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</si>
  <si>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</si>
  <si>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</si>
  <si>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</si>
  <si>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</si>
  <si>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</si>
  <si>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</si>
  <si>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</si>
  <si>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</si>
  <si>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</si>
  <si>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</si>
  <si>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</si>
  <si>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</si>
  <si>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</si>
  <si>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</si>
  <si>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</si>
  <si>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</si>
  <si>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</si>
  <si>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</si>
  <si>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</si>
  <si>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</si>
  <si>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</si>
  <si>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</si>
  <si>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</si>
  <si>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</si>
  <si>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</si>
  <si>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</si>
  <si>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</si>
  <si>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</si>
  <si>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</si>
  <si>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</si>
  <si>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</si>
  <si>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</si>
  <si>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</si>
  <si>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</si>
  <si>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</si>
  <si>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</si>
  <si>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</si>
  <si>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</si>
  <si>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</si>
  <si>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</si>
  <si>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</si>
  <si>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</si>
  <si>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</si>
  <si>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</si>
  <si>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</si>
  <si>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</si>
  <si>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</si>
  <si>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</si>
  <si>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</si>
  <si>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</si>
  <si>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</si>
  <si>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</si>
  <si>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</si>
  <si>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</si>
  <si>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</si>
  <si>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</si>
  <si>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</si>
  <si>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</si>
  <si>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</si>
  <si>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</si>
  <si>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</si>
  <si>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</si>
  <si>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</si>
  <si>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</si>
  <si>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</si>
  <si>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</si>
  <si>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</si>
  <si>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</si>
  <si>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</si>
  <si>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</si>
  <si>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</si>
  <si>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</si>
  <si>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</si>
  <si>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</si>
  <si>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</si>
  <si>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</si>
  <si>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</si>
  <si>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</si>
  <si>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</si>
  <si>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</si>
  <si>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</si>
  <si>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</si>
  <si>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</si>
  <si>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</si>
  <si>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</si>
  <si>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</si>
  <si>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</si>
  <si>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</si>
  <si>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</si>
  <si>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</si>
  <si>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</si>
  <si>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</si>
  <si>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</si>
  <si>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</si>
  <si>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</si>
  <si>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</si>
  <si>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</si>
  <si>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</si>
  <si>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</si>
  <si>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</si>
  <si>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</si>
  <si>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</si>
  <si>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</si>
  <si>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</si>
  <si>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</si>
  <si>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</si>
  <si>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</si>
  <si>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</si>
  <si>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</si>
  <si>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</si>
  <si>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</si>
  <si>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</si>
  <si>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</si>
  <si>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</si>
  <si>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</si>
  <si>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</si>
  <si>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</si>
  <si>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</si>
  <si>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</si>
  <si>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</si>
  <si>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</si>
  <si>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</si>
  <si>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</si>
  <si>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</si>
  <si>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</si>
  <si>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</si>
  <si>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</si>
  <si>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</si>
  <si>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</si>
  <si>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</si>
  <si>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</si>
  <si>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</si>
  <si>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</si>
  <si>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</si>
  <si>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</si>
  <si>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</si>
  <si>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</si>
  <si>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</si>
  <si>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</si>
  <si>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</si>
  <si>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</si>
  <si>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</si>
  <si>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</si>
  <si>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</si>
  <si>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</si>
  <si>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</si>
  <si>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</si>
  <si>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</si>
  <si>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</si>
  <si>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</si>
  <si>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</si>
  <si>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</si>
  <si>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</si>
  <si>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</si>
  <si>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</si>
  <si>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</si>
  <si>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</si>
  <si>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</si>
  <si>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</si>
  <si>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</si>
  <si>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</si>
  <si>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</si>
  <si>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</si>
  <si>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</si>
  <si>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</si>
  <si>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</si>
  <si>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</si>
  <si>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</si>
  <si>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</si>
  <si>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</si>
  <si>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</si>
  <si>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</si>
  <si>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</si>
  <si>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</si>
  <si>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</si>
  <si>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</si>
  <si>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</si>
  <si>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</si>
  <si>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</si>
  <si>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</si>
  <si>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</si>
  <si>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</si>
  <si>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</si>
  <si>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</si>
  <si>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</si>
  <si>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</si>
  <si>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</si>
  <si>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</si>
  <si>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</si>
  <si>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</si>
  <si>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</si>
  <si>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</si>
  <si>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</si>
  <si>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</si>
  <si>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</si>
  <si>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</si>
  <si>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</si>
  <si>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</si>
  <si>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</si>
  <si>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</si>
  <si>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</si>
  <si>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</si>
  <si>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</si>
  <si>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</si>
  <si>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</si>
  <si>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</si>
  <si>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</si>
  <si>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</si>
  <si>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</si>
  <si>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</si>
  <si>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</si>
  <si>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</si>
  <si>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</si>
  <si>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</si>
  <si>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</si>
  <si>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</si>
  <si>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</si>
  <si>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</si>
  <si>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</si>
  <si>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</si>
  <si>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</si>
  <si>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</si>
  <si>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</si>
  <si>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</si>
  <si>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</si>
  <si>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</si>
  <si>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</si>
  <si>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</si>
  <si>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</si>
  <si>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</si>
  <si>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</si>
  <si>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</si>
  <si>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</si>
  <si>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</si>
  <si>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</si>
  <si>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</si>
  <si>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</si>
  <si>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</si>
  <si>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</si>
  <si>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</si>
  <si>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</si>
  <si>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</si>
  <si>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</si>
  <si>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</si>
  <si>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</si>
  <si>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</si>
  <si>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</si>
  <si>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</si>
  <si>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</si>
  <si>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</si>
  <si>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</si>
  <si>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</si>
  <si>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</si>
  <si>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</si>
  <si>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</si>
  <si>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</si>
  <si>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</si>
  <si>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</si>
  <si>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</si>
  <si>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</si>
  <si>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</si>
  <si>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</si>
  <si>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</si>
  <si>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</si>
  <si>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</si>
  <si>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</si>
  <si>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</si>
  <si>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</si>
  <si>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</si>
  <si>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</si>
  <si>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</si>
  <si>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</si>
  <si>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</si>
  <si>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</si>
  <si>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</si>
  <si>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</si>
  <si>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</si>
  <si>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</si>
  <si>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</si>
  <si>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</si>
  <si>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</si>
  <si>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</si>
  <si>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</si>
  <si>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</si>
  <si>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</si>
  <si>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</si>
  <si>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</si>
  <si>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</si>
  <si>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</si>
  <si>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</si>
  <si>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</si>
  <si>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</si>
  <si>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</si>
  <si>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</si>
  <si>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</si>
  <si>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</si>
  <si>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</si>
  <si>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</si>
  <si>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</si>
  <si>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</si>
  <si>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</si>
  <si>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</si>
  <si>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</si>
  <si>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</si>
  <si>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</si>
  <si>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</si>
  <si>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</si>
  <si>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</si>
  <si>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</si>
  <si>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</si>
  <si>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</si>
  <si>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</si>
  <si>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</si>
  <si>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</si>
  <si>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</si>
  <si>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</si>
  <si>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</si>
  <si>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</si>
  <si>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</si>
  <si>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</si>
  <si>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</si>
  <si>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</si>
  <si>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</si>
  <si>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</si>
  <si>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</si>
  <si>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</si>
  <si>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</si>
  <si>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</si>
  <si>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</si>
  <si>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</si>
  <si>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</si>
  <si>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</si>
  <si>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</si>
  <si>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</si>
  <si>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</si>
  <si>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</si>
  <si>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</si>
  <si>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</si>
  <si>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</si>
  <si>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</si>
  <si>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</si>
  <si>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</si>
  <si>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</si>
  <si>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</si>
  <si>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</si>
  <si>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</si>
  <si>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</si>
  <si>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</si>
  <si>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</si>
  <si>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</si>
  <si>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</si>
  <si>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</si>
  <si>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</si>
  <si>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</si>
  <si>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</si>
  <si>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</si>
  <si>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</si>
  <si>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</si>
  <si>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</si>
  <si>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</si>
  <si>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</si>
  <si>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</si>
  <si>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</si>
  <si>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</si>
  <si>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</si>
  <si>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</si>
  <si>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</si>
  <si>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</si>
  <si>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</si>
  <si>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</si>
  <si>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</si>
  <si>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</si>
  <si>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</si>
  <si>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</si>
  <si>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</si>
  <si>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</si>
  <si>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</si>
  <si>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</si>
  <si>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</si>
  <si>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</si>
  <si>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</si>
  <si>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</si>
  <si>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</si>
  <si>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</si>
  <si>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</si>
  <si>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</si>
  <si>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</si>
  <si>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</si>
  <si>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</si>
  <si>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</si>
  <si>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</si>
  <si>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</si>
  <si>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</si>
  <si>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</si>
  <si>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</si>
  <si>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</si>
  <si>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</si>
  <si>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</si>
  <si>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</si>
  <si>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</si>
  <si>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</si>
  <si>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</si>
  <si>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</si>
  <si>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</si>
  <si>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</si>
  <si>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</si>
  <si>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</si>
  <si>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</si>
  <si>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</si>
  <si>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</si>
  <si>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</si>
  <si>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</si>
  <si>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</si>
  <si>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</si>
  <si>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</si>
  <si>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</si>
  <si>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</si>
  <si>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</si>
  <si>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</si>
  <si>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</si>
  <si>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</si>
  <si>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</si>
  <si>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</si>
  <si>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</si>
  <si>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</si>
  <si>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</si>
  <si>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</si>
  <si>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</si>
  <si>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</si>
  <si>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</si>
  <si>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</si>
  <si>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</si>
  <si>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</si>
  <si>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</si>
  <si>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</si>
  <si>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</si>
  <si>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</si>
  <si>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</si>
  <si>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</si>
  <si>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</si>
  <si>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</si>
  <si>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</si>
  <si>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</si>
  <si>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</si>
  <si>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</si>
  <si>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</si>
  <si>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</si>
  <si>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</si>
  <si>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</si>
  <si>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</si>
  <si>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</si>
  <si>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</si>
  <si>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</si>
  <si>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</si>
  <si>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</si>
  <si>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</si>
  <si>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</si>
  <si>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</si>
  <si>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</si>
  <si>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</si>
  <si>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</si>
  <si>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</si>
  <si>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</si>
  <si>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</si>
  <si>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</si>
  <si>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</si>
  <si>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</si>
  <si>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</si>
  <si>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</si>
  <si>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</si>
  <si>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</si>
  <si>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</si>
  <si>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</si>
  <si>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</si>
  <si>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</si>
  <si>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</si>
  <si>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</si>
  <si>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</si>
  <si>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</si>
  <si>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</si>
  <si>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</si>
  <si>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</si>
  <si>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</si>
  <si>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</si>
  <si>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</si>
  <si>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</si>
  <si>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</si>
  <si>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</si>
  <si>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</si>
  <si>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</si>
  <si>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</si>
  <si>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</si>
  <si>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</si>
  <si>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</si>
  <si>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</si>
  <si>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</si>
  <si>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</si>
  <si>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</si>
  <si>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</si>
  <si>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</si>
  <si>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</si>
  <si>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</si>
  <si>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</si>
  <si>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</si>
  <si>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</si>
  <si>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</si>
  <si>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</si>
  <si>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</si>
  <si>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</si>
  <si>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</si>
  <si>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</si>
  <si>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</si>
  <si>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</si>
  <si>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</si>
  <si>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</si>
  <si>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</si>
  <si>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</si>
  <si>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</si>
  <si>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</si>
  <si>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</si>
  <si>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</si>
  <si>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</si>
  <si>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</si>
  <si>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</si>
  <si>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</si>
  <si>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</si>
  <si>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</si>
  <si>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</si>
  <si>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</si>
  <si>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</si>
  <si>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</si>
  <si>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</si>
  <si>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</si>
  <si>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</si>
  <si>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</si>
  <si>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</si>
  <si>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</si>
  <si>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</si>
  <si>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</si>
  <si>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</si>
  <si>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</si>
  <si>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</si>
  <si>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</si>
  <si>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</si>
  <si>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</si>
  <si>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</si>
  <si>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</si>
  <si>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</si>
  <si>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</si>
  <si>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</si>
  <si>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</si>
  <si>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</si>
  <si>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</si>
  <si>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</si>
  <si>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</si>
  <si>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</si>
  <si>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</si>
  <si>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</si>
  <si>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</si>
  <si>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</si>
  <si>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</si>
  <si>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</si>
  <si>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</si>
  <si>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</si>
  <si>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</si>
  <si>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</si>
  <si>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</si>
  <si>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</si>
  <si>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</si>
  <si>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</si>
  <si>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</si>
  <si>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</si>
  <si>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</si>
  <si>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</si>
  <si>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</si>
  <si>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</si>
  <si>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</si>
  <si>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</si>
  <si>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</si>
  <si>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</si>
  <si>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</si>
  <si>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</si>
  <si>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</si>
  <si>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</si>
  <si>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</si>
  <si>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</si>
  <si>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</si>
  <si>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</si>
  <si>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</si>
  <si>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</si>
  <si>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</si>
  <si>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</si>
  <si>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</si>
  <si>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</si>
  <si>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</si>
  <si>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</si>
  <si>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</si>
  <si>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</si>
  <si>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</si>
  <si>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</si>
  <si>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</si>
  <si>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</si>
  <si>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</si>
  <si>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</si>
  <si>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</si>
  <si>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</si>
  <si>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</si>
  <si>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</si>
  <si>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</si>
  <si>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</si>
  <si>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</si>
  <si>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</si>
  <si>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</si>
  <si>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</si>
  <si>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</si>
  <si>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</si>
  <si>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</si>
  <si>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</si>
  <si>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</si>
  <si>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</si>
  <si>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</si>
  <si>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</si>
  <si>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</si>
  <si>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</si>
  <si>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</si>
  <si>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</si>
  <si>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</si>
  <si>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</si>
  <si>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</si>
  <si>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</si>
  <si>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</si>
  <si>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</si>
  <si>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</si>
  <si>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</si>
  <si>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</si>
  <si>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</si>
  <si>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</si>
  <si>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</si>
  <si>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</si>
  <si>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</si>
  <si>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</si>
  <si>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</si>
  <si>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</si>
  <si>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</si>
  <si>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</si>
  <si>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</si>
  <si>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</si>
  <si>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</si>
  <si>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</si>
  <si>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</si>
  <si>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</si>
  <si>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</si>
  <si>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</si>
  <si>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</si>
  <si>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</si>
  <si>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</si>
  <si>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</si>
  <si>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</si>
  <si>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</si>
  <si>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</si>
  <si>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</si>
  <si>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</si>
  <si>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</si>
  <si>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</si>
  <si>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</si>
  <si>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</si>
  <si>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</si>
  <si>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</si>
  <si>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</si>
  <si>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</si>
  <si>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</si>
  <si>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</si>
  <si>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</si>
  <si>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</si>
  <si>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</si>
  <si>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</si>
  <si>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</si>
  <si>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</si>
  <si>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</si>
  <si>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</si>
  <si>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</si>
  <si>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</si>
  <si>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</si>
  <si>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</si>
  <si>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</si>
  <si>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</si>
  <si>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</si>
  <si>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</si>
  <si>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</si>
  <si>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</si>
  <si>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</si>
  <si>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</si>
  <si>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</si>
  <si>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</si>
  <si>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</si>
  <si>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</si>
  <si>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</si>
  <si>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</si>
  <si>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</si>
  <si>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</si>
  <si>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</si>
  <si>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</si>
  <si>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</si>
  <si>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</si>
  <si>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</si>
  <si>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</si>
  <si>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</si>
  <si>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</si>
  <si>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</si>
  <si>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</si>
  <si>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</si>
  <si>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</si>
  <si>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</si>
  <si>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</si>
  <si>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</si>
  <si>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</si>
  <si>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</si>
  <si>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</si>
  <si>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</si>
  <si>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</si>
  <si>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</si>
  <si>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</si>
  <si>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</si>
  <si>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</si>
  <si>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</si>
  <si>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</si>
  <si>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</si>
  <si>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</si>
  <si>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</si>
  <si>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</si>
  <si>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</si>
  <si>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</si>
  <si>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</si>
  <si>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</si>
  <si>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</si>
  <si>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</si>
  <si>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</si>
  <si>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</si>
  <si>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</si>
  <si>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</si>
  <si>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</si>
  <si>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</si>
  <si>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</si>
  <si>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</si>
  <si>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</si>
  <si>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</si>
  <si>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</si>
  <si>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</si>
  <si>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</si>
  <si>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</si>
  <si>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</si>
  <si>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</si>
  <si>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</si>
  <si>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</si>
  <si>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</si>
  <si>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</si>
  <si>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</si>
  <si>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</si>
  <si>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</si>
  <si>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</si>
  <si>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</si>
  <si>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</si>
  <si>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</si>
  <si>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</si>
  <si>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</si>
  <si>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</si>
  <si>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</si>
  <si>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</si>
  <si>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</si>
  <si>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</si>
  <si>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</si>
  <si>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</si>
  <si>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</si>
  <si>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</si>
  <si>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</si>
  <si>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</si>
  <si>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</si>
  <si>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</si>
  <si>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</si>
  <si>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</si>
  <si>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</si>
  <si>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</si>
  <si>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</si>
  <si>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</si>
  <si>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</si>
  <si>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</si>
  <si>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</si>
  <si>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</si>
  <si>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</si>
  <si>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</si>
  <si>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</si>
  <si>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</si>
  <si>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</si>
  <si>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</si>
  <si>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</si>
  <si>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</si>
  <si>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</si>
  <si>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</si>
  <si>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</si>
  <si>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</si>
  <si>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</si>
  <si>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</si>
  <si>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</si>
  <si>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</si>
  <si>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</si>
  <si>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</si>
  <si>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</si>
  <si>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</si>
  <si>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</si>
  <si>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</si>
  <si>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</si>
  <si>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</si>
  <si>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</si>
  <si>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</si>
  <si>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</si>
  <si>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</si>
  <si>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</si>
  <si>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</si>
  <si>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</si>
  <si>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</si>
  <si>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</si>
  <si>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</si>
  <si>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</si>
  <si>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</si>
  <si>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</si>
  <si>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</si>
  <si>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</si>
  <si>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</si>
  <si>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</si>
  <si>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</si>
  <si>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</si>
  <si>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</si>
  <si>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</si>
  <si>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</si>
  <si>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</si>
  <si>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</si>
  <si>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</si>
  <si>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</si>
  <si>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</si>
  <si>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</si>
  <si>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</si>
  <si>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</si>
  <si>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</si>
  <si>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</si>
  <si>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</si>
  <si>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</si>
  <si>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</si>
  <si>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</si>
  <si>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</si>
  <si>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</si>
  <si>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</si>
  <si>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</si>
  <si>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</si>
  <si>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</si>
  <si>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</si>
  <si>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</si>
  <si>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</si>
  <si>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</si>
  <si>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</si>
  <si>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</si>
  <si>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</si>
  <si>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</si>
  <si>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</si>
  <si>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</si>
  <si>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</si>
  <si>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</si>
  <si>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</si>
  <si>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</si>
  <si>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</si>
  <si>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</si>
  <si>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</si>
  <si>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</si>
  <si>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</si>
  <si>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</si>
  <si>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</si>
  <si>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</si>
  <si>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</si>
  <si>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</si>
  <si>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</si>
  <si>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</si>
  <si>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</si>
  <si>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</si>
  <si>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</si>
  <si>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</si>
  <si>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</si>
  <si>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</si>
  <si>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</si>
  <si>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</si>
  <si>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</si>
  <si>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</si>
  <si>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</si>
  <si>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</si>
  <si>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</si>
  <si>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</si>
  <si>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</si>
  <si>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</si>
  <si>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</si>
  <si>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</si>
  <si>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</si>
  <si>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</si>
  <si>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</si>
  <si>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</si>
  <si>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</si>
  <si>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</si>
  <si>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</si>
  <si>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</si>
  <si>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</si>
  <si>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</si>
  <si>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</si>
  <si>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</si>
  <si>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</si>
  <si>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</si>
  <si>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</si>
  <si>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</si>
  <si>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</si>
  <si>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</si>
  <si>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</si>
  <si>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</si>
  <si>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</si>
  <si>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</si>
  <si>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</si>
  <si>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</si>
  <si>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</si>
  <si>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</si>
  <si>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</si>
  <si>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</si>
  <si>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</si>
  <si>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</si>
  <si>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</si>
  <si>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</si>
  <si>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</si>
  <si>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</si>
  <si>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</si>
  <si>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</si>
  <si>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</si>
  <si>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</si>
  <si>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</si>
  <si>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</si>
  <si>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</si>
  <si>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</si>
  <si>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</si>
  <si>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</si>
  <si>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</si>
  <si>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</si>
  <si>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</si>
  <si>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</si>
  <si>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</si>
  <si>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</si>
  <si>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</si>
  <si>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</si>
  <si>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</si>
  <si>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</si>
  <si>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</si>
  <si>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</si>
  <si>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</si>
  <si>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</si>
  <si>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</si>
  <si>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</si>
  <si>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</si>
  <si>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</si>
  <si>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</si>
  <si>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</si>
  <si>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</si>
  <si>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</si>
  <si>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</si>
  <si>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</si>
  <si>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</si>
  <si>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</si>
  <si>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</si>
  <si>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</si>
  <si>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</si>
  <si>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</si>
  <si>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</si>
  <si>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</si>
  <si>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</si>
  <si>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</si>
  <si>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</si>
  <si>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</si>
  <si>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</si>
  <si>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</si>
  <si>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</si>
  <si>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</si>
  <si>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</si>
  <si>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</si>
  <si>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</si>
  <si>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</si>
  <si>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</si>
  <si>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</si>
  <si>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</si>
  <si>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</si>
  <si>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</si>
  <si>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</si>
  <si>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</si>
  <si>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</si>
  <si>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</si>
  <si>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</si>
  <si>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</si>
  <si>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</si>
  <si>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</si>
  <si>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</si>
  <si>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</si>
  <si>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</si>
  <si>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</si>
  <si>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</si>
  <si>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</si>
  <si>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</si>
  <si>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</si>
  <si>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</si>
  <si>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</si>
  <si>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</si>
  <si>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</si>
  <si>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</si>
  <si>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</si>
  <si>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</si>
  <si>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</si>
  <si>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</si>
  <si>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</si>
  <si>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</si>
  <si>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</si>
  <si>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</si>
  <si>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</si>
  <si>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</si>
  <si>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</si>
  <si>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</si>
  <si>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</si>
  <si>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</si>
  <si>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</si>
  <si>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</si>
  <si>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</si>
  <si>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</si>
  <si>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</si>
  <si>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</si>
  <si>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</si>
  <si>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</si>
  <si>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</si>
  <si>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</si>
  <si>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</si>
  <si>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</si>
  <si>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</si>
  <si>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</si>
  <si>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</si>
  <si>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</si>
  <si>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</si>
  <si>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</si>
  <si>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</si>
  <si>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</si>
  <si>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</si>
  <si>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</si>
  <si>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</si>
  <si>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</si>
  <si>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</si>
  <si>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</si>
  <si>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</si>
  <si>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</si>
  <si>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</si>
  <si>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</si>
  <si>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</si>
  <si>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</si>
  <si>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</si>
  <si>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</si>
  <si>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</si>
  <si>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</si>
  <si>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</si>
  <si>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</si>
  <si>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</si>
  <si>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</si>
  <si>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</si>
  <si>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</si>
  <si>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</si>
  <si>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</si>
  <si>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</si>
  <si>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</si>
  <si>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</si>
  <si>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</si>
  <si>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</si>
  <si>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</si>
  <si>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</si>
  <si>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</si>
  <si>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</si>
  <si>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</si>
  <si>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</si>
  <si>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</si>
  <si>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</si>
  <si>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</si>
  <si>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</si>
  <si>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</si>
  <si>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</si>
  <si>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</si>
  <si>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</si>
  <si>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</si>
  <si>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</si>
  <si>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</si>
  <si>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</si>
  <si>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</si>
  <si>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</si>
  <si>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</si>
  <si>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</si>
  <si>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</si>
  <si>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</si>
  <si>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</si>
  <si>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</si>
  <si>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</si>
  <si>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</si>
  <si>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</si>
  <si>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</si>
  <si>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</si>
  <si>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</si>
  <si>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</si>
  <si>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</si>
  <si>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</si>
  <si>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</si>
  <si>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</si>
  <si>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</si>
  <si>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</si>
  <si>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</si>
  <si>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</si>
  <si>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</si>
  <si>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</si>
  <si>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</si>
  <si>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</si>
  <si>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</si>
  <si>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</si>
  <si>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</si>
  <si>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</si>
  <si>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</si>
  <si>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</si>
  <si>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</si>
  <si>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</si>
  <si>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</si>
  <si>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</si>
  <si>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</si>
  <si>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</si>
  <si>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</si>
  <si>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</si>
  <si>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</si>
  <si>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</si>
  <si>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</si>
  <si>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</si>
  <si>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</si>
  <si>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</si>
  <si>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</si>
  <si>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</si>
  <si>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</si>
  <si>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</si>
  <si>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</si>
  <si>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</si>
  <si>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</si>
  <si>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</si>
  <si>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</si>
  <si>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</si>
  <si>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</si>
  <si>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</si>
  <si>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</si>
  <si>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</si>
  <si>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</si>
  <si>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</si>
  <si>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</si>
  <si>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</si>
  <si>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</si>
  <si>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</si>
  <si>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</si>
  <si>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</si>
  <si>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</si>
  <si>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</si>
  <si>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</si>
  <si>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</si>
  <si>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</si>
  <si>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</si>
  <si>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</si>
  <si>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</si>
  <si>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</si>
  <si>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</si>
  <si>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</si>
  <si>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</si>
  <si>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</si>
  <si>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</si>
  <si>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</si>
  <si>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</si>
  <si>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</si>
  <si>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</si>
  <si>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</si>
  <si>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</si>
  <si>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</si>
  <si>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</si>
  <si>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</si>
  <si>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</si>
  <si>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</si>
  <si>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</si>
  <si>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</si>
  <si>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</si>
  <si>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</si>
  <si>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</si>
  <si>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</si>
  <si>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</si>
  <si>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</si>
  <si>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</si>
  <si>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</si>
  <si>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</si>
  <si>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</si>
  <si>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</si>
  <si>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</si>
  <si>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</si>
  <si>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</si>
  <si>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</si>
  <si>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</si>
  <si>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</si>
  <si>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</si>
  <si>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</si>
  <si>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</si>
  <si>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</si>
  <si>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</si>
  <si>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</si>
  <si>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</si>
  <si>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</si>
  <si>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</si>
  <si>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</si>
  <si>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</si>
  <si>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</si>
  <si>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</si>
  <si>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</si>
  <si>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</si>
  <si>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</si>
  <si>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</si>
  <si>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</si>
  <si>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</si>
  <si>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</si>
  <si>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</si>
  <si>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</si>
  <si>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</si>
  <si>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</si>
  <si>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</si>
  <si>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</si>
  <si>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</si>
  <si>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</si>
  <si>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</si>
  <si>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</si>
  <si>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</si>
  <si>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</si>
  <si>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</si>
  <si>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</si>
  <si>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</si>
  <si>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</si>
  <si>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</si>
  <si>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</si>
  <si>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</si>
  <si>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</si>
  <si>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</si>
  <si>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</si>
  <si>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</si>
  <si>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</si>
  <si>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</si>
  <si>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</si>
  <si>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</si>
  <si>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</si>
  <si>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</si>
  <si>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</si>
  <si>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</si>
  <si>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</si>
  <si>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</si>
  <si>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</si>
  <si>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</si>
  <si>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</si>
  <si>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</si>
  <si>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</si>
  <si>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</si>
  <si>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</si>
  <si>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</si>
  <si>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</si>
  <si>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</si>
  <si>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</si>
  <si>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</si>
  <si>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</si>
  <si>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</si>
  <si>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</si>
  <si>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</si>
  <si>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</si>
  <si>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</si>
  <si>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</si>
  <si>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</si>
  <si>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</si>
  <si>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</si>
  <si>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</si>
  <si>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</si>
  <si>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</si>
  <si>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</si>
  <si>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</si>
  <si>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</si>
  <si>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</si>
  <si>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</si>
  <si>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</si>
  <si>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</si>
  <si>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</si>
  <si>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</si>
  <si>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</si>
  <si>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</si>
  <si>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</si>
  <si>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</si>
  <si>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</si>
  <si>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</si>
  <si>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</si>
  <si>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</si>
  <si>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</si>
  <si>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</si>
  <si>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</si>
  <si>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</si>
  <si>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</si>
  <si>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</si>
  <si>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</si>
  <si>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</si>
  <si>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</si>
  <si>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</si>
  <si>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</si>
  <si>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</si>
  <si>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</si>
  <si>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</si>
  <si>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</si>
  <si>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</si>
  <si>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</si>
  <si>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</si>
  <si>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</si>
  <si>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</si>
  <si>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</si>
  <si>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</si>
  <si>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</si>
  <si>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</si>
  <si>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</si>
  <si>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</si>
  <si>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</si>
  <si>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</si>
  <si>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</si>
  <si>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</si>
  <si>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</si>
  <si>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</si>
  <si>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</si>
  <si>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</si>
  <si>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</si>
  <si>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</si>
  <si>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</si>
  <si>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</si>
  <si>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</si>
  <si>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</si>
  <si>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</si>
  <si>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</si>
  <si>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</si>
  <si>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</si>
  <si>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</si>
  <si>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</si>
  <si>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</si>
  <si>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</si>
  <si>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</si>
  <si>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</si>
  <si>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</si>
  <si>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</si>
  <si>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</si>
  <si>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</si>
  <si>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</si>
  <si>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</si>
  <si>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</si>
  <si>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</si>
  <si>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</si>
  <si>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</si>
  <si>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</si>
  <si>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</si>
  <si>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</si>
  <si>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</si>
  <si>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</si>
  <si>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</si>
  <si>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</si>
  <si>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</si>
  <si>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</si>
  <si>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</si>
  <si>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</si>
  <si>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</si>
  <si>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</si>
  <si>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</si>
  <si>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</si>
  <si>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</si>
  <si>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</si>
  <si>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</si>
  <si>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</si>
  <si>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</si>
  <si>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</si>
  <si>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</si>
  <si>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</si>
  <si>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</si>
  <si>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</si>
  <si>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</si>
  <si>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</si>
  <si>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</si>
  <si>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</si>
  <si>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</si>
  <si>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</si>
  <si>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</si>
  <si>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</si>
  <si>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</si>
  <si>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</si>
  <si>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</si>
  <si>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</si>
  <si>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</si>
  <si>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</si>
  <si>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</si>
  <si>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</si>
  <si>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</si>
  <si>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</si>
  <si>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</si>
  <si>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</si>
  <si>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</si>
  <si>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</si>
  <si>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</si>
  <si>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</si>
  <si>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</si>
  <si>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</si>
  <si>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</si>
  <si>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</si>
  <si>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</si>
  <si>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</si>
  <si>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</si>
  <si>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</si>
  <si>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</si>
  <si>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</si>
  <si>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</si>
  <si>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</si>
  <si>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</si>
  <si>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</si>
  <si>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</si>
  <si>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</si>
  <si>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</si>
  <si>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</si>
  <si>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</si>
  <si>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</si>
  <si>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</si>
  <si>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</si>
  <si>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</si>
  <si>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</si>
  <si>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</si>
  <si>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</si>
  <si>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</si>
  <si>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</si>
  <si>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</si>
  <si>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</si>
  <si>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</si>
  <si>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</si>
  <si>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</si>
  <si>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</si>
  <si>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</si>
  <si>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</si>
  <si>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</si>
  <si>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</si>
  <si>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</si>
  <si>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</si>
  <si>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</si>
  <si>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</si>
  <si>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</si>
  <si>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</si>
  <si>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</si>
  <si>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</si>
  <si>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</si>
  <si>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</si>
  <si>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</si>
  <si>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</si>
  <si>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</si>
  <si>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</si>
  <si>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</si>
  <si>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</si>
  <si>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</si>
  <si>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</si>
  <si>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</si>
  <si>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</si>
  <si>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</si>
  <si>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</si>
  <si>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</si>
  <si>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</si>
  <si>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</si>
  <si>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</si>
  <si>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</si>
  <si>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</si>
  <si>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</si>
  <si>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</si>
  <si>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</si>
  <si>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</si>
  <si>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</si>
  <si>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</si>
  <si>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</si>
  <si>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</si>
  <si>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</si>
  <si>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</si>
  <si>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</si>
  <si>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</si>
  <si>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</si>
  <si>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</si>
  <si>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</si>
  <si>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</si>
  <si>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</si>
  <si>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</si>
  <si>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</si>
  <si>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</si>
  <si>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</si>
  <si>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</si>
  <si>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</si>
  <si>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</si>
  <si>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</si>
  <si>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</si>
  <si>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</si>
  <si>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</si>
  <si>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</si>
  <si>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</si>
  <si>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</si>
  <si>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</si>
  <si>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</si>
  <si>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</si>
  <si>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</si>
  <si>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</si>
  <si>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</si>
  <si>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</si>
  <si>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</si>
  <si>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</si>
  <si>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</si>
  <si>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</si>
  <si>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</si>
  <si>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</si>
  <si>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</si>
  <si>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</si>
  <si>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</si>
  <si>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</si>
  <si>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</si>
  <si>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</si>
  <si>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</si>
  <si>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</si>
  <si>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</si>
  <si>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</si>
  <si>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</si>
  <si>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</si>
  <si>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</si>
  <si>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</si>
  <si>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</si>
  <si>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</si>
  <si>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</si>
  <si>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</si>
  <si>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</si>
  <si>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</si>
  <si>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</si>
  <si>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</si>
  <si>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</si>
  <si>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</si>
  <si>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</si>
  <si>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</si>
  <si>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</si>
  <si>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</si>
  <si>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</si>
  <si>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</si>
  <si>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</si>
  <si>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</si>
  <si>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</si>
  <si>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</si>
  <si>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</si>
  <si>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</si>
  <si>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</si>
  <si>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</si>
  <si>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</si>
  <si>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</si>
  <si>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</si>
  <si>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</si>
  <si>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</si>
  <si>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</si>
  <si>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</si>
  <si>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</si>
  <si>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</si>
  <si>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</si>
  <si>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</si>
  <si>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</si>
  <si>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</si>
  <si>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</si>
  <si>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</si>
  <si>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</si>
  <si>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</si>
  <si>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</si>
  <si>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</si>
  <si>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</si>
  <si>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</si>
  <si>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</si>
  <si>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</si>
  <si>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</si>
  <si>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</si>
  <si>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</si>
  <si>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</si>
  <si>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</si>
  <si>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</si>
  <si>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</si>
  <si>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</si>
  <si>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</si>
  <si>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</si>
  <si>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</si>
  <si>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</si>
  <si>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</si>
  <si>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</si>
  <si>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</si>
  <si>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</si>
  <si>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</si>
  <si>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</si>
  <si>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</si>
  <si>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</si>
  <si>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</si>
  <si>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</si>
  <si>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</si>
  <si>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</si>
  <si>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</si>
  <si>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</si>
  <si>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</si>
  <si>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</si>
  <si>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</si>
  <si>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</si>
  <si>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</si>
  <si>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</si>
  <si>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</si>
  <si>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</si>
  <si>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</si>
  <si>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</si>
  <si>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</si>
  <si>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</si>
  <si>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</si>
  <si>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</si>
  <si>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</si>
  <si>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</si>
  <si>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</si>
  <si>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</si>
  <si>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</si>
  <si>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</si>
  <si>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</si>
  <si>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</si>
  <si>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</si>
  <si>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</si>
  <si>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</si>
  <si>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</si>
  <si>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</si>
  <si>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</si>
  <si>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</si>
  <si>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</si>
  <si>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</si>
  <si>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</si>
  <si>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</si>
  <si>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</si>
  <si>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</si>
  <si>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</si>
  <si>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</si>
  <si>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</si>
  <si>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</si>
  <si>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</si>
  <si>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</si>
  <si>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</si>
  <si>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</si>
  <si>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</si>
  <si>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</si>
  <si>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</si>
  <si>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</si>
  <si>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</si>
  <si>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</si>
  <si>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</si>
  <si>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</si>
  <si>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</si>
  <si>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</si>
  <si>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</si>
  <si>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</si>
  <si>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</si>
  <si>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</si>
  <si>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</si>
  <si>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</si>
  <si>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</si>
  <si>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</si>
  <si>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</si>
  <si>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</si>
  <si>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</si>
  <si>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</si>
  <si>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</si>
  <si>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</si>
  <si>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</si>
  <si>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</si>
  <si>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</si>
  <si>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</si>
  <si>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</si>
  <si>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</si>
  <si>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</si>
  <si>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</si>
  <si>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</si>
  <si>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</si>
  <si>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</si>
  <si>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</si>
  <si>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</si>
  <si>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</si>
  <si>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</si>
  <si>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</si>
  <si>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</si>
  <si>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</si>
  <si>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</si>
  <si>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</si>
  <si>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</si>
  <si>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</si>
  <si>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</si>
  <si>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</si>
  <si>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</si>
  <si>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</si>
  <si>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</si>
  <si>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</si>
  <si>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</si>
  <si>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</si>
  <si>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</si>
  <si>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</si>
  <si>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</si>
  <si>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</si>
  <si>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</si>
  <si>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</si>
  <si>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</si>
  <si>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</si>
  <si>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</si>
  <si>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</si>
  <si>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</si>
  <si>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</si>
  <si>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</si>
  <si>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</si>
  <si>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</si>
  <si>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</si>
  <si>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</si>
  <si>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</si>
  <si>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</si>
  <si>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</si>
  <si>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</si>
  <si>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</si>
  <si>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</si>
  <si>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</si>
  <si>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</si>
  <si>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</si>
  <si>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</si>
  <si>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</si>
  <si>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</si>
  <si>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</si>
  <si>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</si>
  <si>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</si>
  <si>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</si>
  <si>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</si>
  <si>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</si>
  <si>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</si>
  <si>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</si>
  <si>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</si>
  <si>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</si>
  <si>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</si>
  <si>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</si>
  <si>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</si>
  <si>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</si>
  <si>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</si>
  <si>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</si>
  <si>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</si>
  <si>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</si>
  <si>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</si>
  <si>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</si>
  <si>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</si>
  <si>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</si>
  <si>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</si>
  <si>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</si>
  <si>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</si>
  <si>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</si>
  <si>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</si>
  <si>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</si>
  <si>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</si>
  <si>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</si>
  <si>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</si>
  <si>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</si>
  <si>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</si>
  <si>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</si>
  <si>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</si>
  <si>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</si>
  <si>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</si>
  <si>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</si>
  <si>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</si>
  <si>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</si>
  <si>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</si>
  <si>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</si>
  <si>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</si>
  <si>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</si>
  <si>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</si>
  <si>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</si>
  <si>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</si>
  <si>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</si>
  <si>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</si>
  <si>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</si>
  <si>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</si>
  <si>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</si>
  <si>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</si>
  <si>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</si>
  <si>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</si>
  <si>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</si>
  <si>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</si>
  <si>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</si>
  <si>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</si>
  <si>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</si>
  <si>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</si>
  <si>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</si>
  <si>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</si>
  <si>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</si>
  <si>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</si>
  <si>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</si>
  <si>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</si>
  <si>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</si>
  <si>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</si>
  <si>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</si>
  <si>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</si>
  <si>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</si>
  <si>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</si>
  <si>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</si>
  <si>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</si>
  <si>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</si>
  <si>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</si>
  <si>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</si>
  <si>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</si>
  <si>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</si>
  <si>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</si>
  <si>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</si>
  <si>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</si>
  <si>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</si>
  <si>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</si>
  <si>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</si>
  <si>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</si>
  <si>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</si>
  <si>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</si>
  <si>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</si>
  <si>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</si>
  <si>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</si>
  <si>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</si>
  <si>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</si>
  <si>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</si>
  <si>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</si>
  <si>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</si>
  <si>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</si>
  <si>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</si>
  <si>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</si>
  <si>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</si>
  <si>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</si>
  <si>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</si>
  <si>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</si>
  <si>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</si>
  <si>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</si>
  <si>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</si>
  <si>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</si>
  <si>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</si>
  <si>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</si>
  <si>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</si>
  <si>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</si>
  <si>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</si>
  <si>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</si>
  <si>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</si>
  <si>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</si>
  <si>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</si>
  <si>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</si>
  <si>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</si>
  <si>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</si>
  <si>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</si>
  <si>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</si>
  <si>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</si>
  <si>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</si>
  <si>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</si>
  <si>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</si>
  <si>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</si>
  <si>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</si>
  <si>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</si>
  <si>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</si>
  <si>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</si>
  <si>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</si>
  <si>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</si>
  <si>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</si>
  <si>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</si>
  <si>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</si>
  <si>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</si>
  <si>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</si>
  <si>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</si>
  <si>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</si>
  <si>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</si>
  <si>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</si>
  <si>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</si>
  <si>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</si>
  <si>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</si>
  <si>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</si>
  <si>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</si>
  <si>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</si>
  <si>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</si>
  <si>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</si>
  <si>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</si>
  <si>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</si>
  <si>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</si>
  <si>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</si>
  <si>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</si>
  <si>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</si>
  <si>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</si>
  <si>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</si>
  <si>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</si>
  <si>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</si>
  <si>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</si>
  <si>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</si>
  <si>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</si>
  <si>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</si>
  <si>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</si>
  <si>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</si>
  <si>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</si>
  <si>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</si>
  <si>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</si>
  <si>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</si>
  <si>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</si>
  <si>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</si>
  <si>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</si>
  <si>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</si>
  <si>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</si>
  <si>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</si>
  <si>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</si>
  <si>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</si>
  <si>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</si>
  <si>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</si>
  <si>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</si>
  <si>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</si>
  <si>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</si>
  <si>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</si>
  <si>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</si>
  <si>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</si>
  <si>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</si>
  <si>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</si>
  <si>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</si>
  <si>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</si>
  <si>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</si>
  <si>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</si>
  <si>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</si>
  <si>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</si>
  <si>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</si>
  <si>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</si>
  <si>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</si>
  <si>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</si>
  <si>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</si>
  <si>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</si>
  <si>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</si>
  <si>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</si>
  <si>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</si>
  <si>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</si>
  <si>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</si>
  <si>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</si>
  <si>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</si>
  <si>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</si>
  <si>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</si>
  <si>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</si>
  <si>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</si>
  <si>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</si>
  <si>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</si>
  <si>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</si>
  <si>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</si>
  <si>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</si>
  <si>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</si>
  <si>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</si>
  <si>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</si>
  <si>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</si>
  <si>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</si>
  <si>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</si>
  <si>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</si>
  <si>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</si>
  <si>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</si>
  <si>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</si>
  <si>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</si>
  <si>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</si>
  <si>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</si>
  <si>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</si>
  <si>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</si>
  <si>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</si>
  <si>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</si>
  <si>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</si>
  <si>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</si>
  <si>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</si>
  <si>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</si>
  <si>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</si>
  <si>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</si>
  <si>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</si>
  <si>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</si>
  <si>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</si>
  <si>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</si>
  <si>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</si>
  <si>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</si>
  <si>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</si>
  <si>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</si>
  <si>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</si>
  <si>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</si>
  <si>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</si>
  <si>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</si>
  <si>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</si>
  <si>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</si>
  <si>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</si>
  <si>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</si>
  <si>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</si>
  <si>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</si>
  <si>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</si>
  <si>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</si>
  <si>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</si>
  <si>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</si>
  <si>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</si>
  <si>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</si>
  <si>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</si>
  <si>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</si>
  <si>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</si>
  <si>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</si>
  <si>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</si>
  <si>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</si>
  <si>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</si>
  <si>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</si>
  <si>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</si>
  <si>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</si>
  <si>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</si>
  <si>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</si>
  <si>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</si>
  <si>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</si>
  <si>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</si>
  <si>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</si>
  <si>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</si>
  <si>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</si>
  <si>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</si>
  <si>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</si>
  <si>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</si>
  <si>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</si>
  <si>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</si>
  <si>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</si>
  <si>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</si>
  <si>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</si>
  <si>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</si>
  <si>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</si>
  <si>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</si>
  <si>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</si>
  <si>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</si>
  <si>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</si>
  <si>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</si>
  <si>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</si>
  <si>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</si>
  <si>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</si>
  <si>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</si>
  <si>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</si>
  <si>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</si>
  <si>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</si>
  <si>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</si>
  <si>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</si>
  <si>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</si>
  <si>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</si>
  <si>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</si>
  <si>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</si>
  <si>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</si>
  <si>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</si>
  <si>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</si>
  <si>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</si>
  <si>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</si>
  <si>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</si>
  <si>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</si>
  <si>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</si>
  <si>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</si>
  <si>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</si>
  <si>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</si>
  <si>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</si>
  <si>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</si>
  <si>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</si>
  <si>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</si>
  <si>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</si>
  <si>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</si>
  <si>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</si>
  <si>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</si>
  <si>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</si>
  <si>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</si>
  <si>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</si>
  <si>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</si>
  <si>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</si>
  <si>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</si>
  <si>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</si>
  <si>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</si>
  <si>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</si>
  <si>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</si>
  <si>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</si>
  <si>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</si>
  <si>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</si>
  <si>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</si>
  <si>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</si>
  <si>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</si>
  <si>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</si>
  <si>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</si>
  <si>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</si>
  <si>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</si>
  <si>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</si>
  <si>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</si>
  <si>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</si>
  <si>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</si>
  <si>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</si>
  <si>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</si>
  <si>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</si>
  <si>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</si>
  <si>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</si>
  <si>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</si>
  <si>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</si>
  <si>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</si>
  <si>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</si>
  <si>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</si>
  <si>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</si>
  <si>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</si>
  <si>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</si>
  <si>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</si>
  <si>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</si>
  <si>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</si>
  <si>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</si>
  <si>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</si>
  <si>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</si>
  <si>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</si>
  <si>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</si>
  <si>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</si>
  <si>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</si>
  <si>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</si>
  <si>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</si>
  <si>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</si>
  <si>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</si>
  <si>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</si>
  <si>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</si>
  <si>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</si>
  <si>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</si>
  <si>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</si>
  <si>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</si>
  <si>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</si>
  <si>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</si>
  <si>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</si>
  <si>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</si>
  <si>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</si>
  <si>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</si>
  <si>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</si>
  <si>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</si>
  <si>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</si>
  <si>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</si>
  <si>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</si>
  <si>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</si>
  <si>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</si>
  <si>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</si>
  <si>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</si>
  <si>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</si>
  <si>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</si>
  <si>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</si>
  <si>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</si>
  <si>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</si>
  <si>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</si>
  <si>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</si>
  <si>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</si>
  <si>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</si>
  <si>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</si>
  <si>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</si>
  <si>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</si>
  <si>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</si>
  <si>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</si>
  <si>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</si>
  <si>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</si>
  <si>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</si>
  <si>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</si>
  <si>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</si>
  <si>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</si>
  <si>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</si>
  <si>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</si>
  <si>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</si>
  <si>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</si>
  <si>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</si>
  <si>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</si>
  <si>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</si>
  <si>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</si>
  <si>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</si>
  <si>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</si>
  <si>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</si>
  <si>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</si>
  <si>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</si>
  <si>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</si>
  <si>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</si>
  <si>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</si>
  <si>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</si>
  <si>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</si>
  <si>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</si>
  <si>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</si>
  <si>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</si>
  <si>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</si>
  <si>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</si>
  <si>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</si>
  <si>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</si>
  <si>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</si>
  <si>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</si>
  <si>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</si>
  <si>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</si>
  <si>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</si>
  <si>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</si>
  <si>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</si>
  <si>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</si>
  <si>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</si>
  <si>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</si>
  <si>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</si>
  <si>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</si>
  <si>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</si>
  <si>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</si>
  <si>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</si>
  <si>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</si>
  <si>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</si>
  <si>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</si>
  <si>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</si>
  <si>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</si>
  <si>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</si>
  <si>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</si>
  <si>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</si>
  <si>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</si>
  <si>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</si>
  <si>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</si>
  <si>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</si>
  <si>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</si>
  <si>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</si>
  <si>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</si>
  <si>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</si>
  <si>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</si>
  <si>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</si>
  <si>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</si>
  <si>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</si>
  <si>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</si>
  <si>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</si>
  <si>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</si>
  <si>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</si>
  <si>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</si>
  <si>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</si>
  <si>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</si>
  <si>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</si>
  <si>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</si>
  <si>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</si>
  <si>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</si>
  <si>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</si>
  <si>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</si>
  <si>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</si>
  <si>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</si>
  <si>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</si>
  <si>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</si>
  <si>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</si>
  <si>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</si>
  <si>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</si>
  <si>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</si>
  <si>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</si>
  <si>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</si>
  <si>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</si>
  <si>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</si>
  <si>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</si>
  <si>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</si>
  <si>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</si>
  <si>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</si>
  <si>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</si>
  <si>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</si>
  <si>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</si>
  <si>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</si>
  <si>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</si>
  <si>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</si>
  <si>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</si>
  <si>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</si>
  <si>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</si>
  <si>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</si>
  <si>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</si>
  <si>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</si>
  <si>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</si>
  <si>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</si>
  <si>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</si>
  <si>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</si>
  <si>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</si>
  <si>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</si>
  <si>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</si>
  <si>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</si>
  <si>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</si>
  <si>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</si>
  <si>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</si>
  <si>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</si>
  <si>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</si>
  <si>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</si>
  <si>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</si>
  <si>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</si>
  <si>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</si>
  <si>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</si>
  <si>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</si>
  <si>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</si>
  <si>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</si>
  <si>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</si>
  <si>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</si>
  <si>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</si>
  <si>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</si>
  <si>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</si>
  <si>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</si>
  <si>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</si>
  <si>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</si>
  <si>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</si>
  <si>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</si>
  <si>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</si>
  <si>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</si>
  <si>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</si>
  <si>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</si>
  <si>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</si>
  <si>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</si>
  <si>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</si>
  <si>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</si>
  <si>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</si>
  <si>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</si>
  <si>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</si>
  <si>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</si>
  <si>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</si>
  <si>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</si>
  <si>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</si>
  <si>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</si>
  <si>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</si>
  <si>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</si>
  <si>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</si>
  <si>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</si>
  <si>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</si>
  <si>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</si>
  <si>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</si>
  <si>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</si>
  <si>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</si>
  <si>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</si>
  <si>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</si>
  <si>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</si>
  <si>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</si>
  <si>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</si>
  <si>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</si>
  <si>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</si>
  <si>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</si>
  <si>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</si>
  <si>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</si>
  <si>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</si>
  <si>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</si>
  <si>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</si>
  <si>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</si>
  <si>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</si>
  <si>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</si>
  <si>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</si>
  <si>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</si>
  <si>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</si>
  <si>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</si>
  <si>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</si>
  <si>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</si>
  <si>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</si>
  <si>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</si>
  <si>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</si>
  <si>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</si>
  <si>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</si>
  <si>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</si>
  <si>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</si>
  <si>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</si>
  <si>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</si>
  <si>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</si>
  <si>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</si>
  <si>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</si>
  <si>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</si>
  <si>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</si>
  <si>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</si>
  <si>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</si>
  <si>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</si>
  <si>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</si>
  <si>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</si>
  <si>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</si>
  <si>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</si>
  <si>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</si>
  <si>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</si>
  <si>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</si>
  <si>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</si>
  <si>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</si>
  <si>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</si>
  <si>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</si>
  <si>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</si>
  <si>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</si>
  <si>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</si>
  <si>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</si>
  <si>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</si>
  <si>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</si>
  <si>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</si>
  <si>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</si>
  <si>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</si>
  <si>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</si>
  <si>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</si>
  <si>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</si>
  <si>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</si>
  <si>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</si>
  <si>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</si>
  <si>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</si>
  <si>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</si>
  <si>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</si>
  <si>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</si>
  <si>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</si>
  <si>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</si>
  <si>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</si>
  <si>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</si>
  <si>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</si>
  <si>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</si>
  <si>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</si>
  <si>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</si>
  <si>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</si>
  <si>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</si>
  <si>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</si>
  <si>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</si>
  <si>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</si>
  <si>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</si>
  <si>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</si>
  <si>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</si>
  <si>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</si>
  <si>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</si>
  <si>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</si>
  <si>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</si>
  <si>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</si>
  <si>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</si>
  <si>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</si>
  <si>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</si>
  <si>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</si>
  <si>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</si>
  <si>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</si>
  <si>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</si>
  <si>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</si>
  <si>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</si>
  <si>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</si>
  <si>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</si>
  <si>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</si>
  <si>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</si>
  <si>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</si>
  <si>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</si>
  <si>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</si>
  <si>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</si>
  <si>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</si>
  <si>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</si>
  <si>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</si>
  <si>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</si>
  <si>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</si>
  <si>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</si>
  <si>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</si>
  <si>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</si>
  <si>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</si>
  <si>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</si>
  <si>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</si>
  <si>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</si>
  <si>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</si>
  <si>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</si>
  <si>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</si>
  <si>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</si>
  <si>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</si>
  <si>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</si>
  <si>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</si>
  <si>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</si>
  <si>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</si>
  <si>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</si>
  <si>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</si>
  <si>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</si>
  <si>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</si>
  <si>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</si>
  <si>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</si>
  <si>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</si>
  <si>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</si>
  <si>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</si>
  <si>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</si>
  <si>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</si>
  <si>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</si>
  <si>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</si>
  <si>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</si>
  <si>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</si>
  <si>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</si>
  <si>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</si>
  <si>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</si>
  <si>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</si>
  <si>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</si>
  <si>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</si>
  <si>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</si>
  <si>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</si>
  <si>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</si>
  <si>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</si>
  <si>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</si>
  <si>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</si>
  <si>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</si>
  <si>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</si>
  <si>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</si>
  <si>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</si>
  <si>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</si>
  <si>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</si>
  <si>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</si>
  <si>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</si>
  <si>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</si>
  <si>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</si>
  <si>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</si>
  <si>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</si>
  <si>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</si>
  <si>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</si>
  <si>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</si>
  <si>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</si>
  <si>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</si>
  <si>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</si>
  <si>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</si>
  <si>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</si>
  <si>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</si>
  <si>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</si>
  <si>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</si>
  <si>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</si>
  <si>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</si>
  <si>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</si>
  <si>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</si>
  <si>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</si>
  <si>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</si>
  <si>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</si>
  <si>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</si>
  <si>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</si>
  <si>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</si>
  <si>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</si>
  <si>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</si>
  <si>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</si>
  <si>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</si>
  <si>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</si>
  <si>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</si>
  <si>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</si>
  <si>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</si>
  <si>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</si>
  <si>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</si>
  <si>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</si>
  <si>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</si>
  <si>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</si>
  <si>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</si>
  <si>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</si>
  <si>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</si>
  <si>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</si>
  <si>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</si>
  <si>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</si>
  <si>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</si>
  <si>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</si>
  <si>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</si>
  <si>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</si>
  <si>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</si>
  <si>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</si>
  <si>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</si>
  <si>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</si>
  <si>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</si>
  <si>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</si>
  <si>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</si>
  <si>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</si>
  <si>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</si>
  <si>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</si>
  <si>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</si>
  <si>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</si>
  <si>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</si>
  <si>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</si>
  <si>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</si>
  <si>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</si>
  <si>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</si>
  <si>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</si>
  <si>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</si>
  <si>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</si>
  <si>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</si>
  <si>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</si>
  <si>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</si>
  <si>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</si>
  <si>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</si>
  <si>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</si>
  <si>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</si>
  <si>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</si>
  <si>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</si>
  <si>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</si>
  <si>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</si>
  <si>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</si>
  <si>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</si>
  <si>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</si>
  <si>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</si>
  <si>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</si>
  <si>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</si>
  <si>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</si>
  <si>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</si>
  <si>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</si>
  <si>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</si>
  <si>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</si>
  <si>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</si>
  <si>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</si>
  <si>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</si>
  <si>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</si>
  <si>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</si>
  <si>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</si>
  <si>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</si>
  <si>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</si>
  <si>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</si>
  <si>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</si>
  <si>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</si>
  <si>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</si>
  <si>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</si>
  <si>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</si>
  <si>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</si>
  <si>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</si>
  <si>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</si>
  <si>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</si>
  <si>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</si>
  <si>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</si>
  <si>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</si>
  <si>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</si>
  <si>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</si>
  <si>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</si>
  <si>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</si>
  <si>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</si>
  <si>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</si>
  <si>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</si>
  <si>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</si>
  <si>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</si>
  <si>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</si>
  <si>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</si>
  <si>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</si>
  <si>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</si>
  <si>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</si>
  <si>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</si>
  <si>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</si>
  <si>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</si>
  <si>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</si>
  <si>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</si>
  <si>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</si>
  <si>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</si>
  <si>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</si>
  <si>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</si>
  <si>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</si>
  <si>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</si>
  <si>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</si>
  <si>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</si>
  <si>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</si>
  <si>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</si>
  <si>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</si>
  <si>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</si>
  <si>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</si>
  <si>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</si>
  <si>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</si>
  <si>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</si>
  <si>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</si>
  <si>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</si>
  <si>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</si>
  <si>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</si>
  <si>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</si>
  <si>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</si>
  <si>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</si>
  <si>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</si>
  <si>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</si>
  <si>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</si>
  <si>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</si>
  <si>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</si>
  <si>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</si>
  <si>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</si>
  <si>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</si>
  <si>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</si>
  <si>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</si>
  <si>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</si>
  <si>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</si>
  <si>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</si>
  <si>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</si>
  <si>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</si>
  <si>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</si>
  <si>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</si>
  <si>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</si>
  <si>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</si>
  <si>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</si>
  <si>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</si>
  <si>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</si>
  <si>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</si>
  <si>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</si>
  <si>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</si>
  <si>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</si>
  <si>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</si>
  <si>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</si>
  <si>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</si>
  <si>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</si>
  <si>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</si>
  <si>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</si>
  <si>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</si>
  <si>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</si>
  <si>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</si>
  <si>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</si>
  <si>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</si>
  <si>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</si>
  <si>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</si>
  <si>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</si>
  <si>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</si>
  <si>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</si>
  <si>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</si>
  <si>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</si>
  <si>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</si>
  <si>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</si>
  <si>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</si>
  <si>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</si>
  <si>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</si>
  <si>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</si>
  <si>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</si>
  <si>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</si>
  <si>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</si>
  <si>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</si>
  <si>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</si>
  <si>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</si>
  <si>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</si>
  <si>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</si>
  <si>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</si>
  <si>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</si>
  <si>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</si>
  <si>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</si>
  <si>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</si>
  <si>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</si>
  <si>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</si>
  <si>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</si>
  <si>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</si>
  <si>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</si>
  <si>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</si>
  <si>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</si>
  <si>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</si>
  <si>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</si>
  <si>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</si>
  <si>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</si>
  <si>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</si>
  <si>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</si>
  <si>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</si>
  <si>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</si>
  <si>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</si>
  <si>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</si>
  <si>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</si>
  <si>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</si>
  <si>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</si>
  <si>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</si>
  <si>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</si>
  <si>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</si>
  <si>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</si>
  <si>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</si>
  <si>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</si>
  <si>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</si>
  <si>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</si>
  <si>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</si>
  <si>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</si>
  <si>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</si>
  <si>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</si>
  <si>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</si>
  <si>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</si>
  <si>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</si>
  <si>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</si>
  <si>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</si>
  <si>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</si>
  <si>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</si>
  <si>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</si>
  <si>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</si>
  <si>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</si>
  <si>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</si>
  <si>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</si>
  <si>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</si>
  <si>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</si>
  <si>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</si>
  <si>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</si>
  <si>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</si>
  <si>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</si>
  <si>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</si>
  <si>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</si>
  <si>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</si>
  <si>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</si>
  <si>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</si>
  <si>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</si>
  <si>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</si>
  <si>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</si>
  <si>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</si>
  <si>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</si>
  <si>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</si>
  <si>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</si>
  <si>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</si>
  <si>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</si>
  <si>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</si>
  <si>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</si>
  <si>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</si>
  <si>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</si>
  <si>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</si>
  <si>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</si>
  <si>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</si>
  <si>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</si>
  <si>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</si>
  <si>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</si>
  <si>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</si>
  <si>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</si>
  <si>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</si>
  <si>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</si>
  <si>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</si>
  <si>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</si>
  <si>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</si>
  <si>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</si>
  <si>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</si>
  <si>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</si>
  <si>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</si>
  <si>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</si>
  <si>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</si>
  <si>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</si>
  <si>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</si>
  <si>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</si>
  <si>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</si>
  <si>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</si>
  <si>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</si>
  <si>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</si>
  <si>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</si>
  <si>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</si>
  <si>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</si>
  <si>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</si>
  <si>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</si>
  <si>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</si>
  <si>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</si>
  <si>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</si>
  <si>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</si>
  <si>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</si>
  <si>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</si>
  <si>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</si>
  <si>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</si>
  <si>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</si>
  <si>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</si>
  <si>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</si>
  <si>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</si>
  <si>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</si>
  <si>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</si>
  <si>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</si>
  <si>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</si>
  <si>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</si>
  <si>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</si>
  <si>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</si>
  <si>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</si>
  <si>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</si>
  <si>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</si>
  <si>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</si>
  <si>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</si>
  <si>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</si>
  <si>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</si>
  <si>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</si>
  <si>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</si>
  <si>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</si>
  <si>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</si>
  <si>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</si>
  <si>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</si>
  <si>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</si>
  <si>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</si>
  <si>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</si>
  <si>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</si>
  <si>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</si>
  <si>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</si>
  <si>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</si>
  <si>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</si>
  <si>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</si>
  <si>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</si>
  <si>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</si>
  <si>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</si>
  <si>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</si>
  <si>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</si>
  <si>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</si>
  <si>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</si>
  <si>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</si>
  <si>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</si>
  <si>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</si>
  <si>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</si>
  <si>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</si>
  <si>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</si>
  <si>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</si>
  <si>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</si>
  <si>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</si>
  <si>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</si>
  <si>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</si>
  <si>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</si>
  <si>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</si>
  <si>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</si>
  <si>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</si>
  <si>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</si>
  <si>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</si>
  <si>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</si>
  <si>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</si>
  <si>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</si>
  <si>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</si>
  <si>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</si>
  <si>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</si>
  <si>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</si>
  <si>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</si>
  <si>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</si>
  <si>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</si>
  <si>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</si>
  <si>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</si>
  <si>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</si>
  <si>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</si>
  <si>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</si>
  <si>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</si>
  <si>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</si>
  <si>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</si>
  <si>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</si>
  <si>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</si>
  <si>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</si>
  <si>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</si>
  <si>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</si>
  <si>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</si>
  <si>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</si>
  <si>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</si>
  <si>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</si>
  <si>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</si>
  <si>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</si>
  <si>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</si>
  <si>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</si>
  <si>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</si>
  <si>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</si>
  <si>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</si>
  <si>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</si>
  <si>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</si>
  <si>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</si>
  <si>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</si>
  <si>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</si>
  <si>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</si>
  <si>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</si>
  <si>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</si>
  <si>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</si>
  <si>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</si>
  <si>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</si>
  <si>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</si>
  <si>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</si>
  <si>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</si>
  <si>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</si>
  <si>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</si>
  <si>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</si>
  <si>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</si>
  <si>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</si>
  <si>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</si>
  <si>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</si>
  <si>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</si>
  <si>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</si>
  <si>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</si>
  <si>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</si>
  <si>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</si>
  <si>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</si>
  <si>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</si>
  <si>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</si>
  <si>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</si>
  <si>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</si>
  <si>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</si>
  <si>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</si>
  <si>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</si>
  <si>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</si>
  <si>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</si>
  <si>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</si>
  <si>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</si>
  <si>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</si>
  <si>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</si>
  <si>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</si>
  <si>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</si>
  <si>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</si>
  <si>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</si>
  <si>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</si>
  <si>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</si>
  <si>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</si>
  <si>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</si>
  <si>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</si>
  <si>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</si>
  <si>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</si>
  <si>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</si>
  <si>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</si>
  <si>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</si>
  <si>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</si>
  <si>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</si>
  <si>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</si>
  <si>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</si>
  <si>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</si>
  <si>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</si>
  <si>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</si>
  <si>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</si>
  <si>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</si>
  <si>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</si>
  <si>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</si>
  <si>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</si>
  <si>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</si>
  <si>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</si>
  <si>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</si>
  <si>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</si>
  <si>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</si>
  <si>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</si>
  <si>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</si>
  <si>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</si>
  <si>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</si>
  <si>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</si>
  <si>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</si>
  <si>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</si>
  <si>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</si>
  <si>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</si>
  <si>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</si>
  <si>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</si>
  <si>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</si>
  <si>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</si>
  <si>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</si>
  <si>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</si>
  <si>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</si>
  <si>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</si>
  <si>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</si>
  <si>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</si>
  <si>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</si>
  <si>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</si>
  <si>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</si>
  <si>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</si>
  <si>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</si>
  <si>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</si>
  <si>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</si>
  <si>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</si>
  <si>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</si>
  <si>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</si>
  <si>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</si>
  <si>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</si>
  <si>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</si>
  <si>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</si>
  <si>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</si>
  <si>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</si>
  <si>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</si>
  <si>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</si>
  <si>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</si>
  <si>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</si>
  <si>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</si>
  <si>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</si>
  <si>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</si>
  <si>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</si>
  <si>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</si>
  <si>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</si>
  <si>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</si>
  <si>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</si>
  <si>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</si>
  <si>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</si>
  <si>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</si>
  <si>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</si>
  <si>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</si>
  <si>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</si>
  <si>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</si>
  <si>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</si>
  <si>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</si>
  <si>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</si>
  <si>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</si>
  <si>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</si>
  <si>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</si>
  <si>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</si>
  <si>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</si>
  <si>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</si>
  <si>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</si>
  <si>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</si>
  <si>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</si>
  <si>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</si>
  <si>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</si>
  <si>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</si>
  <si>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</si>
  <si>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</si>
  <si>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</si>
  <si>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</si>
  <si>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</si>
  <si>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</si>
  <si>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</si>
  <si>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</si>
  <si>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</si>
  <si>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</si>
  <si>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</si>
  <si>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</si>
  <si>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</si>
  <si>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</si>
  <si>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</si>
  <si>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</si>
  <si>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</si>
  <si>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</si>
  <si>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</si>
  <si>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</si>
  <si>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</si>
  <si>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</si>
  <si>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</si>
  <si>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</si>
  <si>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</si>
  <si>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</si>
  <si>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</si>
  <si>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</si>
  <si>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</si>
  <si>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</si>
  <si>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</si>
  <si>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</si>
  <si>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</si>
  <si>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</si>
  <si>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</si>
  <si>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</si>
  <si>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</si>
  <si>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</si>
  <si>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</si>
  <si>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</si>
  <si>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</si>
  <si>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</si>
  <si>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</si>
  <si>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</si>
  <si>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</si>
  <si>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</si>
  <si>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</si>
  <si>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</si>
  <si>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</si>
  <si>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</si>
  <si>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</si>
  <si>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</si>
  <si>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</si>
  <si>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</si>
  <si>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</si>
  <si>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</si>
  <si>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</si>
  <si>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</si>
  <si>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</si>
  <si>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</si>
  <si>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</si>
  <si>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</si>
  <si>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</si>
  <si>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</si>
  <si>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</si>
  <si>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</si>
  <si>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</si>
  <si>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</si>
  <si>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</si>
  <si>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</si>
  <si>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</si>
  <si>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</si>
  <si>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</si>
  <si>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</si>
  <si>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</si>
  <si>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</si>
  <si>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</si>
  <si>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</si>
  <si>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</si>
  <si>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</si>
  <si>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</si>
  <si>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</si>
  <si>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</si>
  <si>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</si>
  <si>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</si>
  <si>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</si>
  <si>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</si>
  <si>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</si>
  <si>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</si>
  <si>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</si>
  <si>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</si>
  <si>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</si>
  <si>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</si>
  <si>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</si>
  <si>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</si>
  <si>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</si>
  <si>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</si>
  <si>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</si>
  <si>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</si>
  <si>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</si>
  <si>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</si>
  <si>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</si>
  <si>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</si>
  <si>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</si>
  <si>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</si>
  <si>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</si>
  <si>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</si>
  <si>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</si>
  <si>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</si>
  <si>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</si>
  <si>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</si>
  <si>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</si>
  <si>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</si>
  <si>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</si>
  <si>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</si>
  <si>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</si>
  <si>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</si>
  <si>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</si>
  <si>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</si>
  <si>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</si>
  <si>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</si>
  <si>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</si>
  <si>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</si>
  <si>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</si>
  <si>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</si>
  <si>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</si>
  <si>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</si>
  <si>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</si>
  <si>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</si>
  <si>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</si>
  <si>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</si>
  <si>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</si>
  <si>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</si>
  <si>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</si>
  <si>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</si>
  <si>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</si>
  <si>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</si>
  <si>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</si>
  <si>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</si>
  <si>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</si>
  <si>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</si>
  <si>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</si>
  <si>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</si>
  <si>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</si>
  <si>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</si>
  <si>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</si>
  <si>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</si>
  <si>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</si>
  <si>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</si>
  <si>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</si>
  <si>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</si>
  <si>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</si>
  <si>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</si>
  <si>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</si>
  <si>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</si>
  <si>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</si>
  <si>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</si>
  <si>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</si>
  <si>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</si>
  <si>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</si>
  <si>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</si>
  <si>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</si>
  <si>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</si>
  <si>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</si>
  <si>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</si>
  <si>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</si>
  <si>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</si>
  <si>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</si>
  <si>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</si>
  <si>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</si>
  <si>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</si>
  <si>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</si>
  <si>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</si>
  <si>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</si>
  <si>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</si>
  <si>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</si>
  <si>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</si>
  <si>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</si>
  <si>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</si>
  <si>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</si>
  <si>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</si>
  <si>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</si>
  <si>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</si>
  <si>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</si>
  <si>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</si>
  <si>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</si>
  <si>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</si>
  <si>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</si>
  <si>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</si>
  <si>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</si>
  <si>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</si>
  <si>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</si>
  <si>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</si>
  <si>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</si>
  <si>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</si>
  <si>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</si>
  <si>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</si>
  <si>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</si>
  <si>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</si>
  <si>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</si>
  <si>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</si>
  <si>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</si>
  <si>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</si>
  <si>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</si>
  <si>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</si>
  <si>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</si>
  <si>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</si>
  <si>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</si>
  <si>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</si>
  <si>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</si>
  <si>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</si>
  <si>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</si>
  <si>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</si>
  <si>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</si>
  <si>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</si>
  <si>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</si>
  <si>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</si>
  <si>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</si>
  <si>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</si>
  <si>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</si>
  <si>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</si>
  <si>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</si>
  <si>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</si>
  <si>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</si>
  <si>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</si>
  <si>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</si>
  <si>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</si>
  <si>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</si>
  <si>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</si>
  <si>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</si>
  <si>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</si>
  <si>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</si>
  <si>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</si>
  <si>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</si>
  <si>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</si>
  <si>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</si>
  <si>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</si>
  <si>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</si>
  <si>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</si>
  <si>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</si>
  <si>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</si>
  <si>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</si>
  <si>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</si>
  <si>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</si>
  <si>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</si>
  <si>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</si>
  <si>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</si>
  <si>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</si>
  <si>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</si>
  <si>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</si>
  <si>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</si>
  <si>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</si>
  <si>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</si>
  <si>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</si>
  <si>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</si>
  <si>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</si>
  <si>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</si>
  <si>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</si>
  <si>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</si>
  <si>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</si>
  <si>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</si>
  <si>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</si>
  <si>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</si>
  <si>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</si>
  <si>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</si>
  <si>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</si>
  <si>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</si>
  <si>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</si>
  <si>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</si>
  <si>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</si>
  <si>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</si>
  <si>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</si>
  <si>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</si>
  <si>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</si>
  <si>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</si>
  <si>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</si>
  <si>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</si>
  <si>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</si>
  <si>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</si>
  <si>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</si>
  <si>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</si>
  <si>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</si>
  <si>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</si>
  <si>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</si>
  <si>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</si>
  <si>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</si>
  <si>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</si>
  <si>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</si>
  <si>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</si>
  <si>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</si>
  <si>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</si>
  <si>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</si>
  <si>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</si>
  <si>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</si>
  <si>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</si>
  <si>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</si>
  <si>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</si>
  <si>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</si>
  <si>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</si>
  <si>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</si>
  <si>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</si>
  <si>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</si>
  <si>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</si>
  <si>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</si>
  <si>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</si>
  <si>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</si>
  <si>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</si>
  <si>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</si>
  <si>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</si>
  <si>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</si>
  <si>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</si>
  <si>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</si>
  <si>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</si>
  <si>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</si>
  <si>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</si>
  <si>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</si>
  <si>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</si>
  <si>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</si>
  <si>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</si>
  <si>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</si>
  <si>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</si>
  <si>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</si>
  <si>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</si>
  <si>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</si>
  <si>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</si>
  <si>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</si>
  <si>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</si>
  <si>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</si>
  <si>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</si>
  <si>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</si>
  <si>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</si>
  <si>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</si>
  <si>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</si>
  <si>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</si>
  <si>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</si>
  <si>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</si>
  <si>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</si>
  <si>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</si>
  <si>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</si>
  <si>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</si>
  <si>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</si>
  <si>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</si>
  <si>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</si>
  <si>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</si>
  <si>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</si>
  <si>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</si>
  <si>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</si>
  <si>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</si>
  <si>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</si>
  <si>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</si>
  <si>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</si>
  <si>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</si>
  <si>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</si>
  <si>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</si>
  <si>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</si>
  <si>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</si>
  <si>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</si>
  <si>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</si>
  <si>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</si>
  <si>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</si>
  <si>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</si>
  <si>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</si>
  <si>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</si>
  <si>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</si>
  <si>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</si>
  <si>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</si>
  <si>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</si>
  <si>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</si>
  <si>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</si>
  <si>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</si>
  <si>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</si>
  <si>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</si>
  <si>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</si>
  <si>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</si>
  <si>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</si>
  <si>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</si>
  <si>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</si>
  <si>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</si>
  <si>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</si>
  <si>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</si>
  <si>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</si>
  <si>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</si>
  <si>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</si>
  <si>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</si>
  <si>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</si>
  <si>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</si>
  <si>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</si>
  <si>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</si>
  <si>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</si>
  <si>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</si>
  <si>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</si>
  <si>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</si>
  <si>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</si>
  <si>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</si>
  <si>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</si>
  <si>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</si>
  <si>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</si>
  <si>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</si>
  <si>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</si>
  <si>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</si>
  <si>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</si>
  <si>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</si>
  <si>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</si>
  <si>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</si>
  <si>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</si>
  <si>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</si>
  <si>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</si>
  <si>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</si>
  <si>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</si>
  <si>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</si>
  <si>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</si>
  <si>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</si>
  <si>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</si>
  <si>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</si>
  <si>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</si>
  <si>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</si>
  <si>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</si>
  <si>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</si>
  <si>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</si>
  <si>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</si>
  <si>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</si>
  <si>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</si>
  <si>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</si>
  <si>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</si>
  <si>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</si>
  <si>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</si>
  <si>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</si>
  <si>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</si>
  <si>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</si>
  <si>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</si>
  <si>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</si>
  <si>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</si>
  <si>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</si>
  <si>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</si>
  <si>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</si>
  <si>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</si>
  <si>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</si>
  <si>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</si>
  <si>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</si>
  <si>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</si>
  <si>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</si>
  <si>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</si>
  <si>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</si>
  <si>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</si>
  <si>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</si>
  <si>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</si>
  <si>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</si>
  <si>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</si>
  <si>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</si>
  <si>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</si>
  <si>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</si>
  <si>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</si>
  <si>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</si>
  <si>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</si>
  <si>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</si>
  <si>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</si>
  <si>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</si>
  <si>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</si>
  <si>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</si>
  <si>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</si>
  <si>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</si>
  <si>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</si>
  <si>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</si>
  <si>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</si>
  <si>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</si>
  <si>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</si>
  <si>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</si>
  <si>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</si>
  <si>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</si>
  <si>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</si>
  <si>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</si>
  <si>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</si>
  <si>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</si>
  <si>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</si>
  <si>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</si>
  <si>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</si>
  <si>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</si>
  <si>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</si>
  <si>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</si>
  <si>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</si>
  <si>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</si>
  <si>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</si>
  <si>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</si>
  <si>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</si>
  <si>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</si>
  <si>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</si>
  <si>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</si>
  <si>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</si>
  <si>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</si>
  <si>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</si>
  <si>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</si>
  <si>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</si>
  <si>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</si>
  <si>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</si>
  <si>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</si>
  <si>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</si>
  <si>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</si>
  <si>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</si>
  <si>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</si>
  <si>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</si>
  <si>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</si>
  <si>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</si>
  <si>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</si>
  <si>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</si>
  <si>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</si>
  <si>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</si>
  <si>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</si>
  <si>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</si>
  <si>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</si>
  <si>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</si>
  <si>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</si>
  <si>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</si>
  <si>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</si>
  <si>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</si>
  <si>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</si>
  <si>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</si>
  <si>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</si>
  <si>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</si>
  <si>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</si>
  <si>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</si>
  <si>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</si>
  <si>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</si>
  <si>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</si>
  <si>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</si>
  <si>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</si>
  <si>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</si>
  <si>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</si>
  <si>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</si>
  <si>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</si>
  <si>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</si>
  <si>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</si>
  <si>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</si>
  <si>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</si>
  <si>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</si>
  <si>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</si>
  <si>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</si>
  <si>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</si>
  <si>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</si>
  <si>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</si>
  <si>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</si>
  <si>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</si>
  <si>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</si>
  <si>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</si>
  <si>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</si>
  <si>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</si>
  <si>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</si>
  <si>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</si>
  <si>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</si>
  <si>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</si>
  <si>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</si>
  <si>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</si>
  <si>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</si>
  <si>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</si>
  <si>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</si>
  <si>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</si>
  <si>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</si>
  <si>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</si>
  <si>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</si>
  <si>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</si>
  <si>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</si>
  <si>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</si>
  <si>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</si>
  <si>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</si>
  <si>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</si>
  <si>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</si>
  <si>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</si>
  <si>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</si>
  <si>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</si>
  <si>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</si>
  <si>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</si>
  <si>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</si>
  <si>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</si>
  <si>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</si>
  <si>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</si>
  <si>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</si>
  <si>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</si>
  <si>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</si>
  <si>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</si>
  <si>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</si>
  <si>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</si>
  <si>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</si>
  <si>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</si>
  <si>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</si>
  <si>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</si>
  <si>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</si>
  <si>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</si>
  <si>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</si>
  <si>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</si>
  <si>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</si>
  <si>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</si>
  <si>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</si>
  <si>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</si>
  <si>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</si>
  <si>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</si>
  <si>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</si>
  <si>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</si>
  <si>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</si>
  <si>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</si>
  <si>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</si>
  <si>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</si>
  <si>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</si>
  <si>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</si>
  <si>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</si>
  <si>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</si>
  <si>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</si>
  <si>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</si>
  <si>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</si>
  <si>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</si>
  <si>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</si>
  <si>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</si>
  <si>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</si>
  <si>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</si>
  <si>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</si>
  <si>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</si>
  <si>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</si>
  <si>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</si>
  <si>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</si>
  <si>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</si>
  <si>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</si>
  <si>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</si>
  <si>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</si>
  <si>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</si>
  <si>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</si>
  <si>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</si>
  <si>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</si>
  <si>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</si>
  <si>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</si>
  <si>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</si>
  <si>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</si>
  <si>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</si>
  <si>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</si>
  <si>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</si>
  <si>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</si>
  <si>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</si>
  <si>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</si>
  <si>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</si>
  <si>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</si>
  <si>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</si>
  <si>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</si>
  <si>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</si>
  <si>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</si>
  <si>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</si>
  <si>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</si>
  <si>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</si>
  <si>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</si>
  <si>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</si>
  <si>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</si>
  <si>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</si>
  <si>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</si>
  <si>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</si>
  <si>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</si>
  <si>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</si>
  <si>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</si>
  <si>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</si>
  <si>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</si>
  <si>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</si>
  <si>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</si>
  <si>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</si>
  <si>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</si>
  <si>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</si>
  <si>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</si>
  <si>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</si>
  <si>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</si>
  <si>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</si>
  <si>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</si>
  <si>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</si>
  <si>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</si>
  <si>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</si>
  <si>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</si>
  <si>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</si>
  <si>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</si>
  <si>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</si>
  <si>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</si>
  <si>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</si>
  <si>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</si>
  <si>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</si>
  <si>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</si>
  <si>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</si>
  <si>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</si>
  <si>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</si>
  <si>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</si>
  <si>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</si>
  <si>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</si>
  <si>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</si>
  <si>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</si>
  <si>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</si>
  <si>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</si>
  <si>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</si>
  <si>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</si>
  <si>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</si>
  <si>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</si>
  <si>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</si>
  <si>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</si>
  <si>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</si>
  <si>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</si>
  <si>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</si>
  <si>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</si>
  <si>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</si>
  <si>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</si>
  <si>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</si>
  <si>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</si>
  <si>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</si>
  <si>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</si>
  <si>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</si>
  <si>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</si>
  <si>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</si>
  <si>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</si>
  <si>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</si>
  <si>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</si>
  <si>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</si>
  <si>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</si>
  <si>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</si>
  <si>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</si>
  <si>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</si>
  <si>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</si>
  <si>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</si>
  <si>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</si>
  <si>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</si>
  <si>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</si>
  <si>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</si>
  <si>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</si>
  <si>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</si>
  <si>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</si>
  <si>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</si>
  <si>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</si>
  <si>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</si>
  <si>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</si>
  <si>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</si>
  <si>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</si>
  <si>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</si>
  <si>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</si>
  <si>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</si>
  <si>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</si>
  <si>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</si>
  <si>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</si>
  <si>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</si>
  <si>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</si>
  <si>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</si>
  <si>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</si>
  <si>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</si>
  <si>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</si>
  <si>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</si>
  <si>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</si>
  <si>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</si>
  <si>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</si>
  <si>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</si>
  <si>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</si>
  <si>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</si>
  <si>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</si>
  <si>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</si>
  <si>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</si>
  <si>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</si>
  <si>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</si>
  <si>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</si>
  <si>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</si>
  <si>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</si>
  <si>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</si>
  <si>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</si>
  <si>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</si>
  <si>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</si>
  <si>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</si>
  <si>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</si>
  <si>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</si>
  <si>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</si>
  <si>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</si>
  <si>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</si>
  <si>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</si>
  <si>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</si>
  <si>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</si>
  <si>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</si>
  <si>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</si>
  <si>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</si>
  <si>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</si>
  <si>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</si>
  <si>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</si>
  <si>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</si>
  <si>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</si>
  <si>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</si>
  <si>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</si>
  <si>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</si>
  <si>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</si>
  <si>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</si>
  <si>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</si>
  <si>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</si>
  <si>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</si>
  <si>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</si>
  <si>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</si>
  <si>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</si>
  <si>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</si>
  <si>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</si>
  <si>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</si>
  <si>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</si>
  <si>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</si>
  <si>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</si>
  <si>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</si>
  <si>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</si>
  <si>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</si>
  <si>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</si>
  <si>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</si>
  <si>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</si>
  <si>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</si>
  <si>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</si>
  <si>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</si>
  <si>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</si>
  <si>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</si>
  <si>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</si>
  <si>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</si>
  <si>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</si>
  <si>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</si>
  <si>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</si>
  <si>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</si>
  <si>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</si>
  <si>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</si>
  <si>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</si>
  <si>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</si>
  <si>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</si>
  <si>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</si>
  <si>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</si>
  <si>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</si>
  <si>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</si>
  <si>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</si>
  <si>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</si>
  <si>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</si>
  <si>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</si>
  <si>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</si>
  <si>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</si>
  <si>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</si>
  <si>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</si>
  <si>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</si>
  <si>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</si>
  <si>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</si>
  <si>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</si>
  <si>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</si>
  <si>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</si>
  <si>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</si>
  <si>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</si>
  <si>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</si>
  <si>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</si>
  <si>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</si>
  <si>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</si>
  <si>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</si>
  <si>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</si>
  <si>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</si>
  <si>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</si>
  <si>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</si>
  <si>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</si>
  <si>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</si>
  <si>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</si>
  <si>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</si>
  <si>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</si>
  <si>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</si>
  <si>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</si>
  <si>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</si>
  <si>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</si>
  <si>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</si>
  <si>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</si>
  <si>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</si>
  <si>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</si>
  <si>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</si>
  <si>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</si>
  <si>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</si>
  <si>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</si>
  <si>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</si>
  <si>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</si>
  <si>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</si>
  <si>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</si>
  <si>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</si>
  <si>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</si>
  <si>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</si>
  <si>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</si>
  <si>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</si>
  <si>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</si>
  <si>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</si>
  <si>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</si>
  <si>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</si>
  <si>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</si>
  <si>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</si>
  <si>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</si>
  <si>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</si>
  <si>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</si>
  <si>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</si>
  <si>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</si>
  <si>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</si>
  <si>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</si>
  <si>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</si>
  <si>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</si>
  <si>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</si>
  <si>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</si>
  <si>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</si>
  <si>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</si>
  <si>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</si>
  <si>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</si>
  <si>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</si>
  <si>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</si>
  <si>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</si>
  <si>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</si>
  <si>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</si>
  <si>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</si>
  <si>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</si>
  <si>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</si>
  <si>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</si>
  <si>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</si>
  <si>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</si>
  <si>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</si>
  <si>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</si>
  <si>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</si>
  <si>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</si>
  <si>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</si>
  <si>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</si>
  <si>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</si>
  <si>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</si>
  <si>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</si>
  <si>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</si>
  <si>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</si>
  <si>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</si>
  <si>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</si>
  <si>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</si>
  <si>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</si>
  <si>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</si>
  <si>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</si>
  <si>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</si>
  <si>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</si>
  <si>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</si>
  <si>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</si>
  <si>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</si>
  <si>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</si>
  <si>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</si>
  <si>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</si>
  <si>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</si>
  <si>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</si>
  <si>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</si>
  <si>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</si>
  <si>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</si>
  <si>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</si>
  <si>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</si>
  <si>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</si>
  <si>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</si>
  <si>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</si>
  <si>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</si>
  <si>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</si>
  <si>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</si>
  <si>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</si>
  <si>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</si>
  <si>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</si>
  <si>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</si>
  <si>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</si>
  <si>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</si>
  <si>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</si>
  <si>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</si>
  <si>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</si>
  <si>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</si>
  <si>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</si>
  <si>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</si>
  <si>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</si>
  <si>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</si>
  <si>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</si>
  <si>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</si>
  <si>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</si>
  <si>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</si>
  <si>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</si>
  <si>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</si>
  <si>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</si>
  <si>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</si>
  <si>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</si>
  <si>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</si>
  <si>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</si>
  <si>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</si>
  <si>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</si>
  <si>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</si>
  <si>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</si>
  <si>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</si>
  <si>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</si>
  <si>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</si>
  <si>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</si>
  <si>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</si>
  <si>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</si>
  <si>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</si>
  <si>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</si>
  <si>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</si>
  <si>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</si>
  <si>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</si>
  <si>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</si>
  <si>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</si>
  <si>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</si>
  <si>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</si>
  <si>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</si>
  <si>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</si>
  <si>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</si>
  <si>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</si>
  <si>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</si>
  <si>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</si>
  <si>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</si>
  <si>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</si>
  <si>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</si>
  <si>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</si>
  <si>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</si>
  <si>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</si>
  <si>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</si>
  <si>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</si>
  <si>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</si>
  <si>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</si>
  <si>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</si>
  <si>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</si>
  <si>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</si>
  <si>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</si>
  <si>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</si>
  <si>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</si>
  <si>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</si>
  <si>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</si>
  <si>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</si>
  <si>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</si>
  <si>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</si>
  <si>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</si>
  <si>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</si>
  <si>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</si>
  <si>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</si>
  <si>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</si>
  <si>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</si>
  <si>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</si>
  <si>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</si>
  <si>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</si>
  <si>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</si>
  <si>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</si>
  <si>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</si>
  <si>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</si>
  <si>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</si>
  <si>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</si>
  <si>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</si>
  <si>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</si>
  <si>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</si>
  <si>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</si>
  <si>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</si>
  <si>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</si>
  <si>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</si>
  <si>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</si>
  <si>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</si>
  <si>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</si>
  <si>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</si>
  <si>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</si>
  <si>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</si>
  <si>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</si>
  <si>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</si>
  <si>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</si>
  <si>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</si>
  <si>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</si>
  <si>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</si>
  <si>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</si>
  <si>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</si>
  <si>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</si>
  <si>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</si>
  <si>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</si>
  <si>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</si>
  <si>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</si>
  <si>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</si>
  <si>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</si>
  <si>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</si>
  <si>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</si>
  <si>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</si>
  <si>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</si>
  <si>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</si>
  <si>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</si>
  <si>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</si>
  <si>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</si>
  <si>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</si>
  <si>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</si>
  <si>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</si>
  <si>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</si>
  <si>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</si>
  <si>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</si>
  <si>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</si>
  <si>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</si>
  <si>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</si>
  <si>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</si>
  <si>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</si>
  <si>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</si>
  <si>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</si>
  <si>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</si>
  <si>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</si>
  <si>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</si>
  <si>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</si>
  <si>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</si>
  <si>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</si>
  <si>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</si>
  <si>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</si>
  <si>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</si>
  <si>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</si>
  <si>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</si>
  <si>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</si>
  <si>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</si>
  <si>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</si>
  <si>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</si>
  <si>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</si>
  <si>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</si>
  <si>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</si>
  <si>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</si>
  <si>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</si>
  <si>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</si>
  <si>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</si>
  <si>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</si>
  <si>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</si>
  <si>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</si>
  <si>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</si>
  <si>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</si>
  <si>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</si>
  <si>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</si>
  <si>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</si>
  <si>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</si>
  <si>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</si>
  <si>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</si>
  <si>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</si>
  <si>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</si>
  <si>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</si>
  <si>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</si>
  <si>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</si>
  <si>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</si>
  <si>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</si>
  <si>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</si>
  <si>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</si>
  <si>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</si>
  <si>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</si>
  <si>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</si>
  <si>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</si>
  <si>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</si>
  <si>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</si>
  <si>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</si>
  <si>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</si>
  <si>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</si>
  <si>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</si>
  <si>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</si>
  <si>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</si>
  <si>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</si>
  <si>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</si>
  <si>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</si>
  <si>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</si>
  <si>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</si>
  <si>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</si>
  <si>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</si>
  <si>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</si>
  <si>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</si>
  <si>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</si>
  <si>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</si>
  <si>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</si>
  <si>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</si>
  <si>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</si>
  <si>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</si>
  <si>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</si>
  <si>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</si>
  <si>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</si>
  <si>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</si>
  <si>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</si>
  <si>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</si>
  <si>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</si>
  <si>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</si>
  <si>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</si>
  <si>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</si>
  <si>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</si>
  <si>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</si>
  <si>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</si>
  <si>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</si>
  <si>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</si>
  <si>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</si>
  <si>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</si>
  <si>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</si>
  <si>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</si>
  <si>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</si>
  <si>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</si>
  <si>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</si>
  <si>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</si>
  <si>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</si>
  <si>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</si>
  <si>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</si>
  <si>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</si>
  <si>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</si>
  <si>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</si>
  <si>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</si>
  <si>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</si>
  <si>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</si>
  <si>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</si>
  <si>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</si>
  <si>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</si>
  <si>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</si>
  <si>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</si>
  <si>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</si>
  <si>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</si>
  <si>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</si>
  <si>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</si>
  <si>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</si>
  <si>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</si>
  <si>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</si>
  <si>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</si>
  <si>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</si>
  <si>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</si>
  <si>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</si>
  <si>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</si>
  <si>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</si>
  <si>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</si>
  <si>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</si>
  <si>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</si>
  <si>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</si>
  <si>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</si>
  <si>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</si>
  <si>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</si>
  <si>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</si>
  <si>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</si>
  <si>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</si>
  <si>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</si>
  <si>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</si>
  <si>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</si>
  <si>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</si>
  <si>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</si>
  <si>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</si>
  <si>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</si>
  <si>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</si>
  <si>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</si>
  <si>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</si>
  <si>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</si>
  <si>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</si>
  <si>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</si>
  <si>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</si>
  <si>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</si>
  <si>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</si>
  <si>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</si>
  <si>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</si>
  <si>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</si>
  <si>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</si>
  <si>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</si>
  <si>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</si>
  <si>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</si>
  <si>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</si>
  <si>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</si>
  <si>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</si>
  <si>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</si>
  <si>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</si>
  <si>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</si>
  <si>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</si>
  <si>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</si>
  <si>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</si>
  <si>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</si>
  <si>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</si>
  <si>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</si>
  <si>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</si>
  <si>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</si>
  <si>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</si>
  <si>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</si>
  <si>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</si>
  <si>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</si>
  <si>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</si>
  <si>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</si>
  <si>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</si>
  <si>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</si>
  <si>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</si>
  <si>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</si>
  <si>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</si>
  <si>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</si>
  <si>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</si>
  <si>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</si>
  <si>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</si>
  <si>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</si>
  <si>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</si>
  <si>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</si>
  <si>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</si>
  <si>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</si>
  <si>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</si>
  <si>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</si>
  <si>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</si>
  <si>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</si>
  <si>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</si>
  <si>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</si>
  <si>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</si>
  <si>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</si>
  <si>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</si>
  <si>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</si>
  <si>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</si>
  <si>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</si>
  <si>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</si>
  <si>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</si>
  <si>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</si>
  <si>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</si>
  <si>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</si>
  <si>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</si>
  <si>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</si>
  <si>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</si>
  <si>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</si>
  <si>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</si>
  <si>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</si>
  <si>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</si>
  <si>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</si>
  <si>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</si>
  <si>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</si>
  <si>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</si>
  <si>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</si>
  <si>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</si>
  <si>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</si>
  <si>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</si>
  <si>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</si>
  <si>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</si>
  <si>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</si>
  <si>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</si>
  <si>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</si>
  <si>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</si>
  <si>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</si>
  <si>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</si>
  <si>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</si>
  <si>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</si>
  <si>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</si>
  <si>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</si>
  <si>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</si>
  <si>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</si>
  <si>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</si>
  <si>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</si>
  <si>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</si>
  <si>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</si>
  <si>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</si>
  <si>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</si>
  <si>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</si>
  <si>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</si>
  <si>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</si>
  <si>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</si>
  <si>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</si>
  <si>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</si>
  <si>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</si>
  <si>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</si>
  <si>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</si>
  <si>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</si>
  <si>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</si>
  <si>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</si>
  <si>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</si>
  <si>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</si>
  <si>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</si>
  <si>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</si>
  <si>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</si>
  <si>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</si>
  <si>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</si>
  <si>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</si>
  <si>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</si>
  <si>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</si>
  <si>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</si>
  <si>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</si>
  <si>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</si>
  <si>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</si>
  <si>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</si>
  <si>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</si>
  <si>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</si>
  <si>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</si>
  <si>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</si>
  <si>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</si>
  <si>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</si>
  <si>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</si>
  <si>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</si>
  <si>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</si>
  <si>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</si>
  <si>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</si>
  <si>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</si>
  <si>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</si>
  <si>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</si>
  <si>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</si>
  <si>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</si>
  <si>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</si>
  <si>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</si>
  <si>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</si>
  <si>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</si>
  <si>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</si>
  <si>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</si>
  <si>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</si>
  <si>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</si>
  <si>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</si>
  <si>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</si>
  <si>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</si>
  <si>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</si>
  <si>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</si>
  <si>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</si>
  <si>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</si>
  <si>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</si>
  <si>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</si>
  <si>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</si>
  <si>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</si>
  <si>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</si>
  <si>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</si>
  <si>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</si>
  <si>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</si>
  <si>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</si>
  <si>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</si>
  <si>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</si>
  <si>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</si>
  <si>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</si>
  <si>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</si>
  <si>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</si>
  <si>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</si>
  <si>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</si>
  <si>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</si>
  <si>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</si>
  <si>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</si>
  <si>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</si>
  <si>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</si>
  <si>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</si>
  <si>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</si>
  <si>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</si>
  <si>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</si>
  <si>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</si>
  <si>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</si>
  <si>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</si>
  <si>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</si>
  <si>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</si>
  <si>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</si>
  <si>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</si>
  <si>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</si>
  <si>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</si>
  <si>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</si>
  <si>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</si>
  <si>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</si>
  <si>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</si>
  <si>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</si>
  <si>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</si>
  <si>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</si>
  <si>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</si>
  <si>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</si>
  <si>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</si>
  <si>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</si>
  <si>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</si>
  <si>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</si>
  <si>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</si>
  <si>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</si>
  <si>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</si>
  <si>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</si>
  <si>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</si>
  <si>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</si>
  <si>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</si>
  <si>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</si>
  <si>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</si>
  <si>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</si>
  <si>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</si>
  <si>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</si>
  <si>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</si>
  <si>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</si>
  <si>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</si>
  <si>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</si>
  <si>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</si>
  <si>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</si>
  <si>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</si>
  <si>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</si>
  <si>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</si>
  <si>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</si>
  <si>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</si>
  <si>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</si>
  <si>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</si>
  <si>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</si>
  <si>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</si>
  <si>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</si>
  <si>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</si>
  <si>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</si>
  <si>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</si>
  <si>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</si>
  <si>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</si>
  <si>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</si>
  <si>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</si>
  <si>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</si>
  <si>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</si>
  <si>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</si>
  <si>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</si>
  <si>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</si>
  <si>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</si>
  <si>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</si>
  <si>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</si>
  <si>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</si>
  <si>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</si>
  <si>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</si>
  <si>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</si>
  <si>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</si>
  <si>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</si>
  <si>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</si>
  <si>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</si>
  <si>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</si>
  <si>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</si>
  <si>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</si>
  <si>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</si>
  <si>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</si>
  <si>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</si>
  <si>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</si>
  <si>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</si>
  <si>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</si>
  <si>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</si>
  <si>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</si>
  <si>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</si>
  <si>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</si>
  <si>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</si>
  <si>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</si>
  <si>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</si>
  <si>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</si>
  <si>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</si>
  <si>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</si>
  <si>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</si>
  <si>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</si>
  <si>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</si>
  <si>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</si>
  <si>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</si>
  <si>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</si>
  <si>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</si>
  <si>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</si>
  <si>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</si>
  <si>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</si>
  <si>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</si>
  <si>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</si>
  <si>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</si>
  <si>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</si>
  <si>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</si>
  <si>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</si>
  <si>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</si>
  <si>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</si>
  <si>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</si>
  <si>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</si>
  <si>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</si>
  <si>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</si>
  <si>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</si>
  <si>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</si>
  <si>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</si>
  <si>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</si>
  <si>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</si>
  <si>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</si>
  <si>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</si>
  <si>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</si>
  <si>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</si>
  <si>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</si>
  <si>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</si>
  <si>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</si>
  <si>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</si>
  <si>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</si>
  <si>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</si>
  <si>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</si>
  <si>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</si>
  <si>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</si>
  <si>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</si>
  <si>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</si>
  <si>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</si>
  <si>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</si>
  <si>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</si>
  <si>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</si>
  <si>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</si>
  <si>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</si>
  <si>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</si>
  <si>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</si>
  <si>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</si>
  <si>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</si>
  <si>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</si>
  <si>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</si>
  <si>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</si>
  <si>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</si>
  <si>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</si>
  <si>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</si>
  <si>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</si>
  <si>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</si>
  <si>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</si>
  <si>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</si>
  <si>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</si>
  <si>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</si>
  <si>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</si>
  <si>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</si>
  <si>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</si>
  <si>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</si>
  <si>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</si>
  <si>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</si>
  <si>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</si>
  <si>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</si>
  <si>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</si>
  <si>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</si>
  <si>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</si>
  <si>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</si>
  <si>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</si>
  <si>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</si>
  <si>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</si>
  <si>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</si>
  <si>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</si>
  <si>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</si>
  <si>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</si>
  <si>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</si>
  <si>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</si>
  <si>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</si>
  <si>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</si>
  <si>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</si>
  <si>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</si>
  <si>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</si>
  <si>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</si>
  <si>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</si>
  <si>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</si>
  <si>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</si>
  <si>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</si>
  <si>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</si>
  <si>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</si>
  <si>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</si>
  <si>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</si>
  <si>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</si>
  <si>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</si>
  <si>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</si>
  <si>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</si>
  <si>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</si>
  <si>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</si>
  <si>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</si>
  <si>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</si>
  <si>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</si>
  <si>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</si>
  <si>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</si>
  <si>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</si>
  <si>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</si>
  <si>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</si>
  <si>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</si>
  <si>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</si>
  <si>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</si>
  <si>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</si>
  <si>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</si>
  <si>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</si>
  <si>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</si>
  <si>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</si>
  <si>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</si>
  <si>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</si>
  <si>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</si>
  <si>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</si>
  <si>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</si>
  <si>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</si>
  <si>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</si>
  <si>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</si>
  <si>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</si>
  <si>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</si>
  <si>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</si>
  <si>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</si>
  <si>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</si>
  <si>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</si>
  <si>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</si>
  <si>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</si>
  <si>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</si>
  <si>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</si>
  <si>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</si>
  <si>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</si>
  <si>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</si>
  <si>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</si>
  <si>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</si>
  <si>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</si>
  <si>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</si>
  <si>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</si>
  <si>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</si>
  <si>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</si>
  <si>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</si>
  <si>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</si>
  <si>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</si>
  <si>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</si>
  <si>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</si>
  <si>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</si>
  <si>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</si>
  <si>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</si>
  <si>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</si>
  <si>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</si>
  <si>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</si>
  <si>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</si>
  <si>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</si>
  <si>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</si>
  <si>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</si>
  <si>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</si>
  <si>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</si>
  <si>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</si>
  <si>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</si>
  <si>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</si>
  <si>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</si>
  <si>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</si>
  <si>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</si>
  <si>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</si>
  <si>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</si>
  <si>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</si>
  <si>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</si>
  <si>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</si>
  <si>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</si>
  <si>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</si>
  <si>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</si>
  <si>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</si>
  <si>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</si>
  <si>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</si>
  <si>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</si>
  <si>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</si>
  <si>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</si>
  <si>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</si>
  <si>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</si>
  <si>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</si>
  <si>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</si>
  <si>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</si>
  <si>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</si>
  <si>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</si>
  <si>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</si>
  <si>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</si>
  <si>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</si>
  <si>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</si>
  <si>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</si>
  <si>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</si>
  <si>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</si>
  <si>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</si>
  <si>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</si>
  <si>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</si>
  <si>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</si>
  <si>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</si>
  <si>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</si>
  <si>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</si>
  <si>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</si>
  <si>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</si>
  <si>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</si>
  <si>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</si>
  <si>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</si>
  <si>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</si>
  <si>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</si>
  <si>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</si>
  <si>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</si>
  <si>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</si>
  <si>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</si>
  <si>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</si>
  <si>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</si>
  <si>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</si>
  <si>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</si>
  <si>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</si>
  <si>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</si>
  <si>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</si>
  <si>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</si>
  <si>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</si>
  <si>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</si>
  <si>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</si>
  <si>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</si>
  <si>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</si>
  <si>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</si>
  <si>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</si>
  <si>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</si>
  <si>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</si>
  <si>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</si>
  <si>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</si>
  <si>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</si>
  <si>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</si>
  <si>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</si>
  <si>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</si>
  <si>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</si>
  <si>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</si>
  <si>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</si>
  <si>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</si>
  <si>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</si>
  <si>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</si>
  <si>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</si>
  <si>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</si>
  <si>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</si>
  <si>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</si>
  <si>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</si>
  <si>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</si>
  <si>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</si>
  <si>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</si>
  <si>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</si>
  <si>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</si>
  <si>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</si>
  <si>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</si>
  <si>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</si>
  <si>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</si>
  <si>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</si>
  <si>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</si>
  <si>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</si>
  <si>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</si>
  <si>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</si>
  <si>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</si>
  <si>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</si>
  <si>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</si>
  <si>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</si>
  <si>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</si>
  <si>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</si>
  <si>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</si>
  <si>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</si>
  <si>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</si>
  <si>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</si>
  <si>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</si>
  <si>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</si>
  <si>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</si>
  <si>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</si>
  <si>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</si>
  <si>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</si>
  <si>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</si>
  <si>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</si>
  <si>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</si>
  <si>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</si>
  <si>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</si>
  <si>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</si>
  <si>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</si>
  <si>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</si>
  <si>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</si>
  <si>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</si>
  <si>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</si>
  <si>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</si>
  <si>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</si>
  <si>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</si>
  <si>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</si>
  <si>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</si>
  <si>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</si>
  <si>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</si>
  <si>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</si>
  <si>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</si>
  <si>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</si>
  <si>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</si>
  <si>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</si>
  <si>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</si>
  <si>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</si>
  <si>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</si>
  <si>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</si>
  <si>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</si>
  <si>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</si>
  <si>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</si>
  <si>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</si>
  <si>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</si>
  <si>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</si>
  <si>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</si>
  <si>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</si>
  <si>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</si>
  <si>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</si>
  <si>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</si>
  <si>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</si>
  <si>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</si>
  <si>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</si>
  <si>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</si>
  <si>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</si>
  <si>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</si>
  <si>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</si>
  <si>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</si>
  <si>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</si>
  <si>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</si>
  <si>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</si>
  <si>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</si>
  <si>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</si>
  <si>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</si>
  <si>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</si>
  <si>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</si>
  <si>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</si>
  <si>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</si>
  <si>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</si>
  <si>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</si>
  <si>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</si>
  <si>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</si>
  <si>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</si>
  <si>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</si>
  <si>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</si>
  <si>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</si>
  <si>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</si>
  <si>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</si>
  <si>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</si>
  <si>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</si>
  <si>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</si>
  <si>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</si>
  <si>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</si>
  <si>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</si>
  <si>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</si>
  <si>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</si>
  <si>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</si>
  <si>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</si>
  <si>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</si>
  <si>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</si>
  <si>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</si>
  <si>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</si>
  <si>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</si>
  <si>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</si>
  <si>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</si>
  <si>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</si>
  <si>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</si>
  <si>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</si>
  <si>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</si>
  <si>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</si>
  <si>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</si>
  <si>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</si>
  <si>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</si>
  <si>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</si>
  <si>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</si>
  <si>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</si>
  <si>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</si>
  <si>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</si>
  <si>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</si>
  <si>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</si>
  <si>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</si>
  <si>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</si>
  <si>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</si>
  <si>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</si>
  <si>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</si>
  <si>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</si>
  <si>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</si>
  <si>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</si>
  <si>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</si>
  <si>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</si>
  <si>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</si>
  <si>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</si>
  <si>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</si>
  <si>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</si>
  <si>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</si>
  <si>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</si>
  <si>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</si>
  <si>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</si>
  <si>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</si>
  <si>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</si>
  <si>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</si>
  <si>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</si>
  <si>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</si>
  <si>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</si>
  <si>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</si>
  <si>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</si>
  <si>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</si>
  <si>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</si>
  <si>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</si>
  <si>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</si>
  <si>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</si>
  <si>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</si>
  <si>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</si>
  <si>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</si>
  <si>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</si>
  <si>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</si>
  <si>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</si>
  <si>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</si>
  <si>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</si>
  <si>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</si>
  <si>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</si>
  <si>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</si>
  <si>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</si>
  <si>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</si>
  <si>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</si>
  <si>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</si>
  <si>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</si>
  <si>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</si>
  <si>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</si>
  <si>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</si>
  <si>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</si>
  <si>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</si>
  <si>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</si>
  <si>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</si>
  <si>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</si>
  <si>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</si>
  <si>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</si>
  <si>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</si>
  <si>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</si>
  <si>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</si>
  <si>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</si>
  <si>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</si>
  <si>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</si>
  <si>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</si>
  <si>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</si>
  <si>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</si>
  <si>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</si>
  <si>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</si>
  <si>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</si>
  <si>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</si>
  <si>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</si>
  <si>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</si>
  <si>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</si>
  <si>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</si>
  <si>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</si>
  <si>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</si>
  <si>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</si>
  <si>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</si>
  <si>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</si>
  <si>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</si>
  <si>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</si>
  <si>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</si>
  <si>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</si>
  <si>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</si>
  <si>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</si>
  <si>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</si>
  <si>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</si>
  <si>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</si>
  <si>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</si>
  <si>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</si>
  <si>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</si>
  <si>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</si>
  <si>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</si>
  <si>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</si>
  <si>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</si>
  <si>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</si>
  <si>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</si>
  <si>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</si>
  <si>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</si>
  <si>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</si>
  <si>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</si>
  <si>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</si>
  <si>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</si>
  <si>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</si>
  <si>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</si>
  <si>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</si>
  <si>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</si>
  <si>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</si>
  <si>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</si>
  <si>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</si>
  <si>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</si>
  <si>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</si>
  <si>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</si>
  <si>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</si>
  <si>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</si>
  <si>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</si>
  <si>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</si>
  <si>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</si>
  <si>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</si>
  <si>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</si>
  <si>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</si>
  <si>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</si>
  <si>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</si>
  <si>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</si>
  <si>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</si>
  <si>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</si>
  <si>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</si>
  <si>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</si>
  <si>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</si>
  <si>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</si>
  <si>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</si>
  <si>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</si>
  <si>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</si>
  <si>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</si>
  <si>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</si>
  <si>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</si>
  <si>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</si>
  <si>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</si>
  <si>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</si>
  <si>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</si>
  <si>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</si>
  <si>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</si>
  <si>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</si>
  <si>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</si>
  <si>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</si>
  <si>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</si>
  <si>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</si>
  <si>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</si>
  <si>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</si>
  <si>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</si>
  <si>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</si>
  <si>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</si>
  <si>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</si>
  <si>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</si>
  <si>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</si>
  <si>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</si>
  <si>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</si>
  <si>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</si>
  <si>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</si>
  <si>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</si>
  <si>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</si>
  <si>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</si>
  <si>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</si>
  <si>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</si>
  <si>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</si>
  <si>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</si>
  <si>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</si>
  <si>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</si>
  <si>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</si>
  <si>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</si>
  <si>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</si>
  <si>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</si>
  <si>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</si>
  <si>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</si>
  <si>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</si>
  <si>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</si>
  <si>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</si>
  <si>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</si>
  <si>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</si>
  <si>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</si>
  <si>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</si>
  <si>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</si>
  <si>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</si>
  <si>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</si>
  <si>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</si>
  <si>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</si>
  <si>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</si>
  <si>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</si>
  <si>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</si>
  <si>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</si>
  <si>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</si>
  <si>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</si>
  <si>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</si>
  <si>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</si>
  <si>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</si>
  <si>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</si>
  <si>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</si>
  <si>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</si>
  <si>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</si>
  <si>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</si>
  <si>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</si>
  <si>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</si>
  <si>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</si>
  <si>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</si>
  <si>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</si>
  <si>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</si>
  <si>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</si>
  <si>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</si>
  <si>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</si>
  <si>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</si>
  <si>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</si>
  <si>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</si>
  <si>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</si>
  <si>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</si>
  <si>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</si>
  <si>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</si>
  <si>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</si>
  <si>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</si>
  <si>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</si>
  <si>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</si>
  <si>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</si>
  <si>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</si>
  <si>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</si>
  <si>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</si>
  <si>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</si>
  <si>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</si>
  <si>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</si>
  <si>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</si>
  <si>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</si>
  <si>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</si>
  <si>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</si>
  <si>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</si>
  <si>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</si>
  <si>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</si>
  <si>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</si>
  <si>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</si>
  <si>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</si>
  <si>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</si>
  <si>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</si>
  <si>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</si>
  <si>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</si>
  <si>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</si>
  <si>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</si>
  <si>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</si>
  <si>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</si>
  <si>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</si>
  <si>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</si>
  <si>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</si>
  <si>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</si>
  <si>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</si>
  <si>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</si>
  <si>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</si>
  <si>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</si>
  <si>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</si>
  <si>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</si>
  <si>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</si>
  <si>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</si>
  <si>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</si>
  <si>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</si>
  <si>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</si>
  <si>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</si>
  <si>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</si>
  <si>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</si>
  <si>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</si>
  <si>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</si>
  <si>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</si>
  <si>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</si>
  <si>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</si>
  <si>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</si>
  <si>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</si>
  <si>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</si>
  <si>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</si>
  <si>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</si>
  <si>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</si>
  <si>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</si>
  <si>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</si>
  <si>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</si>
  <si>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</si>
  <si>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</si>
  <si>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</si>
  <si>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</si>
  <si>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</si>
  <si>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</si>
  <si>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</si>
  <si>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</si>
  <si>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</si>
  <si>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</si>
  <si>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</si>
  <si>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</si>
  <si>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</si>
  <si>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</si>
  <si>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</si>
  <si>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</si>
  <si>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</si>
  <si>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</si>
  <si>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</si>
  <si>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</si>
  <si>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</si>
  <si>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</si>
  <si>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</si>
  <si>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</si>
  <si>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</si>
  <si>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</si>
  <si>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</si>
  <si>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</si>
  <si>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</si>
  <si>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</si>
  <si>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</si>
  <si>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</si>
  <si>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</si>
  <si>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</si>
  <si>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</si>
  <si>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</si>
  <si>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</si>
  <si>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</si>
  <si>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</si>
  <si>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</si>
  <si>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</si>
  <si>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</si>
  <si>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</si>
  <si>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</si>
  <si>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</si>
  <si>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</si>
  <si>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</si>
  <si>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</si>
  <si>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</si>
  <si>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</si>
  <si>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</si>
  <si>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</si>
  <si>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</si>
  <si>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</si>
  <si>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</si>
  <si>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</si>
  <si>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</si>
  <si>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</si>
  <si>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</si>
  <si>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</si>
  <si>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</si>
  <si>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</si>
  <si>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</si>
  <si>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</si>
  <si>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</si>
  <si>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</si>
  <si>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</si>
  <si>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</si>
  <si>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</si>
  <si>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</si>
  <si>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</si>
  <si>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</si>
  <si>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</si>
  <si>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</si>
  <si>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</si>
  <si>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</si>
  <si>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</si>
  <si>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</si>
  <si>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</si>
  <si>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</si>
  <si>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</si>
  <si>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</si>
  <si>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</si>
  <si>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</si>
  <si>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</si>
  <si>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</si>
  <si>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</si>
  <si>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</si>
  <si>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</si>
  <si>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</si>
  <si>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</si>
  <si>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</si>
  <si>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</si>
  <si>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</si>
  <si>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</si>
  <si>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</si>
  <si>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</si>
  <si>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</si>
  <si>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</si>
  <si>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</si>
  <si>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</si>
  <si>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</si>
  <si>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</si>
  <si>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</si>
  <si>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</si>
  <si>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</si>
  <si>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</si>
  <si>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</si>
  <si>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</si>
  <si>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</si>
  <si>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</si>
  <si>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</si>
  <si>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</si>
  <si>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</si>
  <si>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</si>
  <si>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</si>
  <si>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</si>
  <si>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</si>
  <si>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</si>
  <si>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</si>
  <si>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</si>
  <si>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</si>
  <si>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</si>
  <si>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</si>
  <si>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</si>
  <si>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</si>
  <si>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</si>
  <si>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</si>
  <si>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</si>
  <si>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</si>
  <si>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</si>
  <si>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</si>
  <si>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</si>
  <si>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</si>
  <si>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</si>
  <si>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</si>
  <si>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</si>
  <si>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</si>
  <si>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</si>
  <si>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</si>
  <si>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</si>
  <si>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</si>
  <si>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</si>
  <si>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</si>
  <si>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</si>
  <si>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</si>
  <si>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</si>
  <si>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</si>
  <si>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</si>
  <si>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</si>
  <si>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</si>
  <si>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</si>
  <si>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</si>
  <si>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</si>
  <si>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</si>
  <si>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</si>
  <si>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</si>
  <si>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</si>
  <si>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</si>
  <si>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</si>
  <si>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</si>
  <si>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</si>
  <si>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</si>
  <si>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</si>
  <si>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</si>
  <si>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</si>
  <si>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</si>
  <si>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</si>
  <si>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</si>
  <si>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</si>
  <si>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</si>
  <si>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</si>
  <si>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</si>
  <si>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</si>
  <si>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</si>
  <si>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</si>
  <si>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</si>
  <si>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</si>
  <si>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</si>
  <si>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</si>
  <si>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</si>
  <si>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</si>
  <si>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</si>
  <si>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</si>
  <si>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</si>
  <si>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</si>
  <si>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</si>
  <si>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</si>
  <si>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</si>
  <si>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</si>
  <si>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</si>
  <si>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</si>
  <si>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</si>
  <si>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</si>
  <si>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</si>
  <si>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</si>
  <si>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</si>
  <si>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</si>
  <si>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</si>
  <si>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</si>
  <si>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</si>
  <si>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</si>
  <si>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</si>
  <si>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</si>
  <si>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</si>
  <si>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</si>
  <si>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</si>
  <si>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</si>
  <si>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</si>
  <si>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</si>
  <si>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</si>
  <si>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</si>
  <si>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</si>
  <si>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</si>
  <si>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</si>
  <si>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</si>
  <si>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</si>
  <si>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</si>
  <si>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</si>
  <si>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</si>
  <si>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</si>
  <si>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</si>
  <si>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</si>
  <si>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</si>
  <si>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</si>
  <si>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</si>
  <si>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</si>
  <si>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</si>
  <si>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</si>
  <si>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</si>
  <si>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</si>
  <si>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</si>
  <si>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</si>
  <si>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</si>
  <si>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</si>
  <si>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</si>
  <si>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</si>
  <si>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</si>
  <si>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</si>
  <si>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</si>
  <si>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</si>
  <si>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</si>
  <si>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</si>
  <si>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</si>
  <si>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</si>
  <si>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</si>
  <si>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</si>
  <si>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</si>
  <si>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</si>
  <si>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</si>
  <si>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</si>
  <si>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</si>
  <si>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</si>
  <si>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</si>
  <si>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</si>
  <si>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</si>
  <si>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</si>
  <si>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</si>
  <si>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</si>
  <si>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</si>
  <si>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</si>
  <si>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</si>
  <si>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</si>
  <si>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</si>
  <si>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</si>
  <si>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</si>
  <si>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</si>
  <si>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</si>
  <si>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</si>
  <si>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</si>
  <si>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</si>
  <si>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</si>
  <si>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</si>
  <si>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</si>
  <si>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</si>
  <si>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</si>
  <si>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</si>
  <si>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</si>
  <si>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</si>
  <si>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</si>
  <si>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</si>
  <si>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</si>
  <si>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</si>
  <si>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</si>
  <si>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</si>
  <si>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</si>
  <si>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</si>
  <si>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</si>
  <si>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</si>
  <si>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</si>
  <si>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</si>
  <si>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</si>
  <si>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</si>
  <si>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</si>
  <si>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</si>
  <si>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</si>
  <si>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</si>
  <si>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</si>
  <si>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</si>
  <si>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</si>
  <si>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</si>
  <si>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</si>
  <si>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</si>
  <si>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</si>
  <si>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</si>
  <si>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</si>
  <si>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</si>
  <si>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</si>
  <si>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</si>
  <si>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</si>
  <si>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</si>
  <si>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</si>
  <si>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</si>
  <si>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</si>
  <si>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</si>
  <si>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</si>
  <si>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</si>
  <si>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</si>
  <si>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</si>
  <si>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</si>
  <si>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</si>
  <si>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</si>
  <si>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</si>
  <si>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</si>
  <si>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</si>
  <si>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</si>
  <si>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</si>
  <si>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</si>
  <si>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</si>
  <si>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</si>
  <si>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</si>
  <si>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</si>
  <si>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</si>
  <si>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</si>
  <si>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</si>
  <si>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</si>
  <si>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</si>
  <si>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</si>
  <si>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</si>
  <si>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</si>
  <si>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</si>
  <si>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</si>
  <si>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</si>
  <si>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</si>
  <si>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</si>
  <si>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</si>
  <si>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</si>
  <si>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</si>
  <si>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</si>
  <si>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</si>
  <si>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</si>
  <si>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</si>
  <si>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</si>
  <si>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</si>
  <si>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</si>
  <si>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</si>
  <si>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</si>
  <si>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</si>
  <si>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</si>
  <si>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</si>
  <si>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</si>
  <si>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</si>
  <si>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</si>
  <si>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</si>
  <si>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</si>
  <si>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</si>
  <si>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</si>
  <si>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</si>
  <si>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</si>
  <si>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</si>
  <si>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</si>
  <si>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</si>
  <si>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</si>
  <si>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</si>
  <si>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</si>
  <si>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</si>
  <si>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</si>
  <si>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</si>
  <si>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</si>
  <si>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</si>
  <si>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</si>
  <si>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</si>
  <si>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</si>
  <si>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</si>
  <si>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</si>
  <si>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</si>
  <si>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</si>
  <si>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</si>
  <si>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</si>
  <si>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</si>
  <si>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</si>
  <si>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</si>
  <si>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</si>
  <si>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</si>
  <si>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</si>
  <si>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</si>
  <si>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</si>
  <si>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</si>
  <si>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</si>
  <si>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</si>
  <si>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</si>
  <si>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</si>
  <si>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</si>
  <si>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</si>
  <si>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</si>
  <si>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</si>
  <si>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</si>
  <si>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</si>
  <si>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</si>
  <si>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</si>
  <si>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</si>
  <si>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</si>
  <si>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</si>
  <si>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</si>
  <si>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</si>
  <si>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</si>
  <si>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</si>
  <si>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</si>
  <si>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</si>
  <si>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</si>
  <si>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</si>
  <si>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</si>
  <si>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</si>
  <si>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</si>
  <si>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</si>
  <si>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</si>
  <si>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</si>
  <si>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</si>
  <si>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</si>
  <si>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</si>
  <si>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</si>
  <si>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</si>
  <si>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</si>
  <si>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</si>
  <si>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</si>
  <si>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</si>
  <si>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</si>
  <si>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</si>
  <si>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</si>
  <si>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</si>
  <si>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</si>
  <si>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</si>
  <si>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</si>
  <si>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</si>
  <si>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</si>
  <si>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</si>
  <si>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</si>
  <si>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</si>
  <si>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</si>
  <si>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</si>
  <si>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</si>
  <si>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</si>
  <si>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</si>
  <si>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</si>
  <si>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</si>
  <si>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</si>
  <si>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</si>
  <si>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</si>
  <si>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</si>
  <si>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</si>
  <si>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</si>
  <si>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</si>
  <si>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</si>
  <si>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</si>
  <si>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</si>
  <si>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</si>
  <si>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</si>
  <si>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</si>
  <si>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</si>
  <si>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</si>
  <si>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</si>
  <si>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</si>
  <si>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</si>
  <si>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</si>
  <si>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</si>
  <si>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</si>
  <si>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</si>
  <si>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</si>
  <si>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</si>
  <si>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</si>
  <si>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</si>
  <si>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</si>
  <si>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</si>
  <si>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</si>
  <si>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</si>
  <si>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</si>
  <si>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</si>
  <si>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</si>
  <si>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</si>
  <si>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</si>
  <si>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</si>
  <si>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</si>
  <si>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</si>
  <si>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</si>
  <si>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</si>
  <si>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</si>
  <si>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</si>
  <si>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</si>
  <si>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</si>
  <si>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</si>
  <si>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</si>
  <si>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</si>
  <si>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</si>
  <si>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</si>
  <si>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</si>
  <si>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</si>
  <si>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</si>
  <si>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</si>
  <si>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</si>
  <si>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</si>
  <si>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</si>
  <si>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</si>
  <si>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</si>
  <si>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</si>
  <si>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</si>
  <si>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</si>
  <si>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</si>
  <si>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</si>
  <si>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</si>
  <si>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</si>
  <si>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</si>
  <si>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</si>
  <si>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</si>
  <si>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</si>
  <si>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</si>
  <si>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</si>
  <si>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</si>
  <si>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</si>
  <si>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</si>
  <si>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</si>
  <si>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</si>
  <si>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</si>
  <si>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</si>
  <si>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</si>
  <si>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</si>
  <si>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</si>
  <si>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</si>
  <si>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</si>
  <si>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</si>
  <si>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</si>
  <si>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</si>
  <si>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</si>
  <si>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</si>
  <si>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</si>
  <si>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</si>
  <si>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</si>
  <si>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</si>
  <si>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</si>
  <si>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</si>
  <si>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</si>
  <si>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</si>
  <si>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</si>
  <si>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</si>
  <si>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</si>
  <si>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</si>
  <si>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</si>
  <si>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</si>
  <si>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</si>
  <si>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</si>
  <si>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</si>
  <si>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</si>
  <si>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</si>
  <si>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</si>
  <si>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</si>
  <si>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</si>
  <si>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</si>
  <si>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</si>
  <si>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</si>
  <si>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</si>
  <si>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</si>
  <si>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</si>
  <si>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</si>
  <si>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</si>
  <si>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</si>
  <si>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</si>
  <si>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</si>
  <si>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</si>
  <si>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</si>
  <si>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</si>
  <si>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</si>
  <si>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</si>
  <si>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</si>
  <si>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</si>
  <si>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</si>
  <si>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</si>
  <si>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</si>
  <si>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</si>
  <si>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</si>
  <si>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</si>
  <si>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</si>
  <si>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</si>
  <si>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</si>
  <si>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</si>
  <si>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</si>
  <si>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</si>
  <si>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</si>
  <si>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</si>
  <si>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</si>
  <si>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</si>
  <si>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</si>
  <si>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</si>
  <si>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</si>
  <si>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</si>
  <si>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</si>
  <si>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</si>
  <si>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</si>
  <si>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</si>
  <si>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</si>
  <si>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</si>
  <si>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</si>
  <si>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</si>
  <si>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</si>
  <si>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</si>
  <si>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</si>
  <si>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</si>
  <si>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</si>
  <si>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</si>
  <si>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</si>
  <si>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</si>
  <si>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</si>
  <si>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</si>
  <si>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</si>
  <si>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</si>
  <si>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</si>
  <si>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</si>
  <si>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</si>
  <si>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</si>
  <si>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</si>
  <si>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</si>
  <si>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</si>
  <si>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</si>
  <si>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</si>
  <si>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</si>
  <si>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</si>
  <si>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</si>
  <si>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</si>
  <si>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</si>
  <si>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</si>
  <si>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</si>
  <si>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</si>
  <si>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</si>
  <si>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</si>
  <si>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</si>
  <si>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</si>
  <si>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</si>
  <si>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</si>
  <si>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</si>
  <si>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</si>
  <si>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</si>
  <si>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</si>
  <si>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</si>
  <si>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</si>
  <si>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</si>
  <si>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</si>
  <si>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</si>
  <si>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</si>
  <si>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</si>
  <si>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</si>
  <si>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</si>
  <si>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</si>
  <si>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</si>
  <si>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</si>
  <si>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</si>
  <si>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</si>
  <si>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</si>
  <si>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</si>
  <si>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</si>
  <si>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</si>
  <si>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</si>
  <si>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</si>
  <si>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</si>
  <si>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</si>
  <si>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</si>
  <si>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</si>
  <si>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</si>
  <si>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</si>
  <si>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</si>
  <si>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</si>
  <si>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</si>
  <si>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</si>
  <si>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</si>
  <si>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</si>
  <si>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</si>
  <si>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</si>
  <si>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</si>
  <si>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</si>
  <si>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</si>
  <si>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</si>
  <si>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</si>
  <si>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</si>
  <si>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</si>
  <si>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</si>
  <si>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</si>
  <si>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</si>
  <si>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</si>
  <si>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</si>
  <si>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</si>
  <si>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</si>
  <si>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</si>
  <si>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</si>
  <si>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</si>
  <si>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</si>
  <si>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</si>
  <si>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</si>
  <si>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</si>
  <si>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</si>
  <si>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</si>
  <si>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</si>
  <si>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</si>
  <si>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</si>
  <si>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</si>
  <si>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</si>
  <si>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</si>
  <si>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</si>
  <si>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</si>
  <si>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</si>
  <si>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</si>
  <si>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</si>
  <si>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</si>
  <si>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</si>
  <si>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</si>
  <si>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</si>
  <si>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</si>
  <si>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</si>
  <si>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</si>
  <si>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</si>
  <si>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</si>
  <si>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</si>
  <si>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</si>
  <si>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</si>
  <si>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</si>
  <si>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</si>
  <si>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</si>
  <si>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</si>
  <si>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</si>
  <si>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</si>
  <si>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</si>
  <si>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</si>
  <si>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</si>
  <si>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</si>
  <si>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</si>
  <si>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</si>
  <si>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</si>
  <si>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</si>
  <si>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</si>
  <si>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</si>
  <si>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</si>
  <si>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</si>
  <si>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</si>
  <si>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</si>
  <si>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</si>
  <si>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</si>
  <si>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</si>
  <si>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</si>
  <si>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</si>
  <si>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</si>
  <si>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</si>
  <si>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</si>
  <si>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</si>
  <si>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</si>
  <si>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</si>
  <si>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</si>
  <si>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</si>
  <si>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</si>
  <si>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</si>
  <si>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</si>
  <si>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</si>
  <si>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</si>
  <si>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</si>
  <si>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</si>
  <si>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</si>
  <si>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</si>
  <si>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</si>
  <si>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</si>
  <si>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</si>
  <si>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</si>
  <si>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</si>
  <si>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</si>
  <si>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</si>
  <si>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</si>
  <si>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</si>
  <si>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</si>
  <si>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</si>
  <si>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</si>
  <si>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</si>
  <si>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</si>
  <si>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</si>
  <si>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</si>
  <si>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</si>
  <si>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</si>
  <si>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</si>
  <si>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</si>
  <si>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</si>
  <si>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</si>
  <si>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</si>
  <si>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</si>
  <si>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</si>
  <si>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</si>
  <si>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</si>
  <si>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</si>
  <si>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</si>
  <si>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</si>
  <si>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</si>
  <si>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</si>
  <si>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</si>
  <si>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</si>
  <si>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</si>
  <si>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</si>
  <si>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</si>
  <si>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</si>
  <si>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</si>
  <si>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</si>
  <si>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</si>
  <si>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</si>
  <si>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</si>
  <si>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</si>
  <si>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</si>
  <si>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</si>
  <si>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</si>
  <si>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</si>
  <si>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</si>
  <si>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</si>
  <si>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</si>
  <si>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</si>
  <si>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</si>
  <si>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</si>
  <si>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</si>
  <si>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</si>
  <si>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</si>
  <si>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</si>
  <si>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</si>
  <si>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</si>
  <si>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</si>
  <si>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</si>
  <si>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</si>
  <si>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</si>
  <si>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</si>
  <si>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</si>
  <si>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</si>
  <si>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</si>
  <si>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</si>
  <si>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</si>
  <si>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</si>
  <si>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</si>
  <si>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</si>
  <si>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</si>
  <si>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</si>
  <si>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</si>
  <si>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</si>
  <si>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</si>
  <si>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</si>
  <si>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</si>
  <si>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</si>
  <si>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</si>
  <si>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</si>
  <si>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</si>
  <si>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</si>
  <si>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</si>
  <si>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</si>
  <si>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</si>
  <si>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</si>
  <si>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</si>
  <si>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</si>
  <si>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</si>
  <si>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</si>
  <si>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</si>
  <si>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</si>
  <si>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</si>
  <si>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</si>
  <si>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</si>
  <si>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</si>
  <si>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</si>
  <si>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</si>
  <si>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</si>
  <si>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</si>
  <si>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</si>
  <si>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</si>
  <si>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</si>
  <si>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</si>
  <si>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</si>
  <si>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</si>
  <si>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</si>
  <si>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</si>
  <si>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</si>
  <si>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</si>
  <si>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</si>
  <si>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</si>
  <si>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</si>
  <si>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</si>
  <si>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</si>
  <si>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</si>
  <si>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</si>
  <si>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</si>
  <si>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</si>
  <si>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</si>
  <si>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</si>
  <si>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</si>
  <si>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</si>
  <si>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</si>
  <si>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</si>
  <si>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</si>
  <si>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</si>
  <si>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</si>
  <si>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</si>
  <si>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</si>
  <si>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</si>
  <si>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</si>
  <si>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</si>
  <si>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</si>
  <si>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</si>
  <si>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</si>
  <si>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</si>
  <si>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</si>
  <si>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</si>
  <si>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</si>
  <si>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</si>
  <si>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</si>
  <si>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</si>
  <si>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</si>
  <si>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</si>
  <si>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</si>
  <si>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</si>
  <si>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</si>
  <si>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</si>
  <si>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</si>
  <si>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</si>
  <si>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</si>
  <si>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</si>
  <si>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</si>
  <si>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</si>
  <si>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</si>
  <si>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</si>
  <si>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</si>
  <si>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</si>
  <si>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</si>
  <si>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</si>
  <si>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</si>
  <si>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</si>
  <si>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</si>
  <si>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</si>
  <si>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</si>
  <si>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</si>
  <si>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</si>
  <si>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</si>
  <si>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</si>
  <si>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</si>
  <si>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</si>
  <si>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</si>
  <si>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</si>
  <si>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</si>
  <si>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</si>
  <si>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</si>
  <si>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</si>
  <si>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</si>
  <si>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</si>
  <si>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</si>
  <si>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</si>
  <si>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</si>
  <si>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</si>
  <si>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</si>
  <si>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</si>
  <si>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</si>
  <si>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</si>
  <si>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</si>
  <si>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</si>
  <si>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</si>
  <si>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</si>
  <si>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</si>
  <si>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</si>
  <si>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</si>
  <si>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</si>
  <si>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</si>
  <si>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</si>
  <si>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</si>
  <si>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</si>
  <si>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</si>
  <si>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</si>
  <si>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</si>
  <si>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</si>
  <si>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</si>
  <si>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</si>
  <si>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</si>
  <si>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</si>
  <si>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</si>
  <si>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</si>
  <si>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</si>
  <si>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</si>
  <si>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</si>
  <si>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</si>
  <si>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</si>
  <si>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</si>
  <si>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</si>
  <si>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</si>
  <si>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</si>
  <si>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</si>
  <si>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</si>
  <si>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</si>
  <si>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</si>
  <si>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</si>
  <si>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</si>
  <si>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</si>
  <si>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</si>
  <si>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</si>
  <si>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</si>
  <si>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</si>
  <si>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</si>
  <si>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</si>
  <si>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</si>
  <si>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</si>
  <si>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</si>
  <si>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</si>
  <si>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</si>
  <si>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</si>
  <si>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</si>
  <si>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</si>
  <si>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</si>
  <si>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</si>
  <si>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</si>
  <si>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</si>
  <si>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</si>
  <si>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</si>
  <si>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</si>
  <si>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</si>
  <si>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</si>
  <si>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</si>
  <si>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</si>
  <si>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</si>
  <si>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</si>
  <si>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</si>
  <si>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</si>
  <si>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</si>
  <si>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</si>
  <si>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</si>
  <si>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</si>
  <si>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</si>
  <si>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</si>
  <si>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</si>
  <si>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</si>
  <si>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</si>
  <si>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</si>
  <si>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</si>
  <si>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</si>
  <si>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</si>
  <si>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</si>
  <si>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</si>
  <si>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</si>
  <si>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</si>
  <si>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</si>
  <si>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</si>
  <si>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</si>
  <si>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</si>
  <si>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</si>
  <si>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</si>
  <si>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</si>
  <si>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</si>
  <si>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</si>
  <si>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</si>
  <si>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</si>
  <si>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</si>
  <si>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</si>
  <si>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</si>
  <si>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</si>
  <si>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</si>
  <si>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</si>
  <si>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</si>
  <si>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</si>
  <si>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</si>
  <si>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</si>
  <si>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</si>
  <si>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</si>
  <si>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</si>
  <si>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</si>
  <si>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</si>
  <si>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</si>
  <si>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</si>
  <si>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</si>
  <si>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</si>
  <si>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</si>
  <si>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</si>
  <si>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</si>
  <si>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</si>
  <si>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</si>
  <si>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</si>
  <si>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</si>
  <si>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</si>
  <si>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</si>
  <si>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</si>
  <si>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</si>
  <si>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</si>
  <si>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</si>
  <si>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</si>
  <si>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</si>
  <si>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</si>
  <si>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</si>
  <si>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</si>
  <si>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</si>
  <si>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</si>
  <si>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</si>
  <si>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</si>
  <si>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</si>
  <si>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</si>
  <si>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</si>
  <si>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</si>
  <si>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</si>
  <si>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</si>
  <si>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</si>
  <si>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</si>
  <si>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</si>
  <si>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</si>
  <si>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</si>
  <si>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</si>
  <si>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</si>
  <si>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</si>
  <si>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</si>
  <si>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</si>
  <si>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</si>
  <si>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</si>
  <si>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</si>
  <si>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</si>
  <si>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</si>
  <si>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</si>
  <si>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</si>
  <si>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</si>
  <si>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</si>
  <si>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</si>
  <si>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</si>
  <si>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</si>
  <si>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</si>
  <si>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</si>
  <si>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</si>
  <si>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</si>
  <si>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</si>
  <si>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</si>
  <si>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</si>
  <si>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</si>
  <si>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</si>
  <si>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</si>
  <si>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</si>
  <si>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</si>
  <si>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</si>
  <si>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</si>
  <si>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</si>
  <si>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</si>
  <si>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</si>
  <si>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</si>
  <si>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</si>
  <si>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</si>
  <si>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</si>
  <si>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</si>
  <si>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</si>
  <si>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</si>
  <si>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</si>
  <si>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</si>
  <si>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</si>
  <si>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</si>
  <si>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</si>
  <si>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</si>
  <si>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</si>
  <si>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</si>
  <si>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</si>
  <si>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</si>
  <si>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</si>
  <si>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</si>
  <si>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</si>
  <si>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</si>
  <si>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</si>
  <si>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</si>
  <si>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</si>
  <si>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</si>
  <si>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</si>
  <si>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</si>
  <si>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</si>
  <si>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</si>
  <si>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</si>
  <si>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</si>
  <si>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</si>
  <si>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</si>
  <si>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</si>
  <si>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</si>
  <si>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</si>
  <si>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</si>
  <si>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</si>
  <si>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</si>
  <si>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</si>
  <si>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</si>
  <si>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</si>
  <si>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</si>
  <si>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</si>
  <si>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</si>
  <si>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</si>
  <si>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</si>
  <si>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</si>
  <si>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</si>
  <si>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</si>
  <si>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</si>
  <si>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</si>
  <si>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</si>
  <si>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</si>
  <si>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</si>
  <si>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</si>
  <si>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</si>
  <si>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</si>
  <si>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</si>
  <si>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</si>
  <si>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</si>
  <si>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</si>
  <si>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</si>
  <si>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</si>
  <si>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</si>
  <si>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</si>
  <si>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</si>
  <si>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</si>
  <si>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</si>
  <si>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</si>
  <si>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</si>
  <si>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</si>
  <si>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</si>
  <si>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</si>
  <si>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</si>
  <si>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</si>
  <si>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</si>
  <si>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</si>
  <si>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</si>
  <si>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</si>
  <si>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</si>
  <si>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</si>
  <si>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</si>
  <si>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</si>
  <si>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</si>
  <si>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</si>
  <si>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</si>
  <si>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</si>
  <si>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</si>
  <si>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</si>
  <si>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</si>
  <si>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</si>
  <si>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</si>
  <si>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</si>
  <si>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</si>
  <si>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</si>
  <si>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</si>
  <si>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</si>
  <si>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</si>
  <si>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</si>
  <si>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</si>
  <si>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</si>
  <si>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</si>
  <si>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</si>
  <si>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</si>
  <si>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</si>
  <si>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</si>
  <si>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</si>
  <si>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</si>
  <si>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</si>
  <si>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</si>
  <si>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</si>
  <si>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</si>
  <si>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</si>
  <si>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</si>
  <si>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</si>
  <si>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</si>
  <si>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</si>
  <si>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</si>
  <si>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</si>
  <si>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</si>
  <si>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</si>
  <si>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</si>
  <si>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</si>
  <si>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</si>
  <si>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</si>
  <si>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</si>
  <si>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</si>
  <si>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</si>
  <si>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</si>
  <si>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</si>
  <si>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</si>
  <si>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</si>
  <si>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</si>
  <si>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</si>
  <si>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</si>
  <si>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</si>
  <si>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</si>
  <si>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</si>
  <si>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</si>
  <si>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</si>
  <si>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</si>
  <si>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</si>
  <si>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</si>
  <si>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</si>
  <si>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</si>
  <si>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</si>
  <si>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</si>
  <si>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</si>
  <si>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</si>
  <si>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</si>
  <si>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</si>
  <si>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</si>
  <si>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</si>
  <si>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</si>
  <si>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</si>
  <si>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</si>
  <si>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</si>
  <si>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</si>
  <si>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</si>
  <si>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</si>
  <si>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</si>
  <si>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</si>
  <si>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</si>
  <si>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</si>
  <si>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</si>
  <si>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</si>
  <si>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</si>
  <si>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</si>
  <si>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</si>
  <si>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</si>
  <si>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</si>
  <si>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</si>
  <si>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</si>
  <si>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</si>
  <si>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</si>
  <si>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</si>
  <si>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</si>
  <si>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</si>
  <si>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</si>
  <si>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</si>
  <si>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</si>
  <si>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</si>
  <si>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</si>
  <si>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</si>
  <si>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</si>
  <si>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</si>
  <si>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</si>
  <si>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</si>
  <si>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</si>
  <si>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</si>
  <si>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</si>
  <si>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</si>
  <si>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</si>
  <si>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</si>
  <si>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</si>
  <si>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</si>
  <si>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</si>
  <si>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</si>
  <si>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</si>
  <si>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</si>
  <si>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</si>
  <si>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</si>
  <si>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</si>
  <si>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</si>
  <si>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</si>
  <si>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</si>
  <si>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</si>
  <si>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</si>
  <si>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</si>
  <si>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</si>
  <si>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</si>
  <si>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</si>
  <si>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</si>
  <si>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</si>
  <si>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</si>
  <si>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</si>
  <si>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</si>
  <si>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</si>
  <si>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</si>
  <si>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</si>
  <si>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</si>
  <si>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</si>
  <si>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</si>
  <si>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</si>
  <si>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</si>
  <si>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</si>
  <si>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</si>
  <si>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</si>
  <si>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</si>
  <si>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</si>
  <si>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</si>
  <si>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</si>
  <si>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</si>
  <si>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</si>
  <si>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</si>
  <si>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</si>
  <si>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</si>
  <si>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</si>
  <si>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</si>
  <si>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</si>
  <si>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</si>
  <si>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</si>
  <si>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</si>
  <si>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</si>
  <si>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</si>
  <si>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</si>
  <si>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</si>
  <si>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</si>
  <si>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</si>
  <si>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</si>
  <si>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</si>
  <si>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</si>
  <si>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</si>
  <si>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</si>
  <si>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</si>
  <si>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</si>
  <si>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</si>
  <si>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</si>
  <si>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</si>
  <si>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</si>
  <si>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</si>
  <si>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</si>
  <si>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</si>
  <si>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</si>
  <si>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</si>
  <si>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</si>
  <si>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</si>
  <si>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</si>
  <si>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</si>
  <si>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</si>
  <si>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</si>
  <si>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</si>
  <si>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</si>
  <si>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</si>
  <si>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</si>
  <si>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</si>
  <si>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</si>
  <si>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</si>
  <si>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</si>
  <si>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</si>
  <si>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</si>
  <si>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</si>
  <si>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</si>
  <si>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</si>
  <si>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</si>
  <si>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</si>
  <si>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</si>
  <si>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</si>
  <si>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</si>
  <si>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</si>
  <si>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</si>
  <si>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</si>
  <si>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</si>
  <si>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</si>
  <si>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</si>
  <si>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</si>
  <si>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</si>
  <si>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</si>
  <si>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</si>
  <si>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</si>
  <si>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</si>
  <si>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</si>
  <si>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</si>
  <si>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</si>
  <si>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</si>
  <si>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</si>
  <si>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</si>
  <si>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</si>
  <si>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</si>
  <si>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</si>
  <si>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</si>
  <si>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</si>
  <si>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</si>
  <si>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</si>
  <si>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</si>
  <si>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</si>
  <si>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</si>
  <si>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</si>
  <si>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</si>
  <si>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</si>
  <si>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</si>
  <si>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</si>
  <si>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</si>
  <si>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</si>
  <si>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</si>
  <si>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</si>
  <si>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</si>
  <si>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</si>
  <si>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</si>
  <si>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</si>
  <si>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</si>
  <si>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</si>
  <si>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</si>
  <si>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</si>
  <si>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</si>
  <si>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</si>
  <si>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</si>
  <si>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</si>
  <si>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</si>
  <si>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</si>
  <si>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</si>
  <si>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</si>
  <si>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</si>
  <si>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</si>
  <si>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</si>
  <si>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</si>
  <si>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</si>
  <si>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</si>
  <si>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</si>
  <si>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</si>
  <si>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</si>
  <si>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</si>
  <si>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</si>
  <si>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</si>
  <si>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</si>
  <si>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</si>
  <si>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</si>
  <si>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</si>
  <si>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</si>
  <si>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</si>
  <si>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</si>
  <si>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</si>
  <si>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</si>
  <si>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</si>
  <si>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</si>
  <si>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</si>
  <si>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</si>
  <si>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</si>
  <si>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</si>
  <si>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</si>
  <si>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</si>
  <si>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</si>
  <si>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</si>
  <si>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</si>
  <si>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</si>
  <si>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</si>
  <si>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</si>
  <si>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</si>
  <si>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</si>
  <si>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</si>
  <si>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</si>
  <si>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</si>
  <si>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</si>
  <si>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</si>
  <si>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</si>
  <si>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</si>
  <si>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</si>
  <si>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</si>
  <si>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</si>
  <si>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</si>
  <si>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</si>
  <si>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</si>
  <si>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</si>
  <si>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</si>
  <si>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</si>
  <si>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</si>
  <si>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</si>
  <si>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</si>
  <si>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</si>
  <si>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</si>
  <si>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</si>
  <si>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</si>
  <si>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</si>
  <si>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</si>
  <si>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</si>
  <si>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</si>
  <si>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</si>
  <si>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</si>
  <si>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</si>
  <si>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</si>
  <si>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</si>
  <si>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</si>
  <si>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</si>
  <si>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</si>
  <si>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</si>
  <si>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</si>
  <si>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</si>
  <si>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</si>
  <si>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</si>
  <si>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</si>
  <si>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</si>
  <si>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</si>
  <si>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</si>
  <si>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</si>
  <si>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</si>
  <si>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</si>
  <si>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</si>
  <si>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</si>
  <si>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</si>
  <si>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</si>
  <si>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</si>
  <si>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</si>
  <si>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</si>
  <si>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</si>
  <si>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</si>
  <si>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</si>
  <si>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</si>
  <si>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</si>
  <si>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</si>
  <si>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</si>
  <si>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</si>
  <si>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</si>
  <si>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</si>
  <si>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</si>
  <si>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</si>
  <si>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</si>
  <si>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</si>
  <si>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</si>
  <si>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</si>
  <si>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</si>
  <si>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</si>
  <si>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</si>
  <si>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</si>
  <si>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</si>
  <si>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</si>
  <si>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</si>
  <si>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</si>
  <si>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</si>
  <si>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</si>
  <si>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</si>
  <si>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</si>
  <si>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</si>
  <si>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</si>
  <si>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</si>
  <si>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</si>
  <si>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</si>
  <si>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</si>
  <si>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</si>
  <si>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</si>
  <si>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</si>
  <si>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</si>
  <si>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</si>
  <si>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</si>
  <si>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</si>
  <si>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</si>
  <si>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</si>
  <si>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</si>
  <si>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</si>
  <si>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</si>
  <si>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</si>
  <si>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</si>
  <si>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</si>
  <si>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</si>
  <si>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</si>
  <si>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</si>
  <si>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</si>
  <si>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</si>
  <si>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</si>
  <si>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</si>
  <si>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</si>
  <si>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</si>
  <si>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</si>
  <si>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</si>
  <si>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</si>
  <si>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</si>
  <si>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</si>
  <si>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</si>
  <si>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</si>
  <si>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</si>
  <si>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</si>
  <si>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</si>
  <si>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</si>
  <si>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</si>
  <si>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</si>
  <si>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</si>
  <si>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</si>
  <si>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</si>
  <si>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</si>
  <si>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</si>
  <si>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</si>
  <si>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</si>
  <si>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</si>
  <si>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</si>
  <si>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</si>
  <si>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</si>
  <si>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</si>
  <si>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</si>
  <si>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</si>
  <si>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</si>
  <si>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</si>
  <si>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</si>
  <si>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</si>
  <si>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</si>
  <si>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</si>
  <si>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</si>
  <si>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</si>
  <si>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</si>
  <si>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</si>
  <si>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</si>
  <si>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</si>
  <si>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</si>
  <si>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</si>
  <si>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</si>
  <si>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</si>
  <si>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</si>
  <si>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</si>
  <si>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</si>
  <si>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</si>
  <si>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</si>
  <si>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</si>
  <si>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</si>
  <si>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</si>
  <si>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</si>
  <si>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</si>
  <si>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</si>
  <si>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</si>
  <si>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</si>
  <si>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</si>
  <si>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</si>
  <si>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</si>
  <si>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</si>
  <si>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</si>
  <si>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</si>
  <si>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</si>
  <si>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</si>
  <si>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</si>
  <si>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</si>
  <si>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</si>
  <si>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</si>
  <si>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</si>
  <si>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</si>
  <si>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</si>
  <si>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</si>
  <si>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</si>
  <si>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</si>
  <si>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</si>
  <si>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</si>
  <si>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</si>
  <si>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</si>
  <si>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</si>
  <si>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</si>
  <si>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</si>
  <si>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</si>
  <si>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</si>
  <si>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</si>
  <si>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</si>
  <si>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</si>
  <si>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</si>
  <si>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</si>
  <si>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</si>
  <si>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</si>
  <si>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</si>
  <si>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</si>
  <si>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</si>
  <si>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</si>
  <si>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</si>
  <si>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</si>
  <si>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</si>
  <si>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</si>
  <si>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</si>
  <si>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</si>
  <si>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</si>
  <si>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</si>
  <si>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</si>
  <si>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</si>
  <si>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</si>
  <si>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</si>
  <si>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</si>
  <si>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</si>
  <si>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</si>
  <si>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</si>
  <si>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</si>
  <si>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</si>
  <si>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</si>
  <si>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</si>
  <si>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</si>
  <si>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</si>
  <si>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</si>
  <si>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</si>
  <si>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</si>
  <si>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</si>
  <si>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</si>
  <si>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</si>
  <si>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</si>
  <si>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</si>
  <si>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</si>
  <si>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</si>
  <si>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</si>
  <si>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</si>
  <si>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</si>
  <si>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</si>
  <si>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</si>
  <si>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</si>
  <si>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</si>
  <si>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</si>
  <si>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</si>
  <si>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</si>
  <si>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</si>
  <si>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</si>
  <si>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</si>
  <si>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</si>
  <si>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</si>
  <si>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</si>
  <si>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</si>
  <si>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</si>
  <si>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</si>
  <si>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</si>
  <si>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</si>
  <si>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</si>
  <si>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</si>
  <si>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</si>
  <si>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</si>
  <si>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</si>
  <si>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</si>
  <si>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</si>
  <si>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</si>
  <si>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</si>
  <si>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</si>
  <si>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</si>
  <si>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</si>
  <si>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</si>
  <si>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</si>
  <si>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</si>
  <si>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</si>
  <si>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</si>
  <si>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</si>
  <si>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</si>
  <si>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</si>
  <si>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</si>
  <si>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</si>
  <si>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</si>
  <si>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</si>
  <si>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</si>
  <si>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</si>
  <si>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</si>
  <si>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</si>
  <si>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</si>
  <si>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</si>
  <si>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</si>
  <si>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</si>
  <si>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</si>
  <si>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</si>
  <si>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</si>
  <si>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</si>
  <si>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</si>
  <si>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</si>
  <si>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</si>
  <si>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</si>
  <si>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</si>
  <si>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</si>
  <si>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</si>
  <si>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</si>
  <si>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</si>
  <si>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</si>
  <si>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</si>
  <si>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</si>
  <si>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</si>
  <si>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</si>
  <si>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</si>
  <si>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</si>
  <si>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</si>
  <si>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</si>
  <si>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</si>
  <si>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</si>
  <si>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</si>
  <si>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</si>
  <si>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</si>
  <si>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</si>
  <si>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</si>
  <si>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</si>
  <si>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</si>
  <si>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</si>
  <si>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</si>
  <si>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</si>
  <si>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</si>
  <si>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</si>
  <si>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</si>
  <si>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</si>
  <si>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</si>
  <si>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</si>
  <si>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</si>
  <si>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</si>
  <si>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</si>
  <si>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</si>
  <si>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</si>
  <si>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</si>
  <si>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</si>
  <si>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</si>
  <si>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</si>
  <si>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</si>
  <si>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</si>
  <si>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</si>
  <si>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</si>
  <si>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</si>
  <si>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</si>
  <si>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</si>
  <si>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</si>
  <si>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</si>
  <si>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</si>
  <si>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</si>
  <si>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</si>
  <si>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</si>
  <si>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</si>
  <si>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</si>
  <si>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</si>
  <si>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</si>
  <si>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</si>
  <si>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</si>
  <si>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</si>
  <si>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</si>
  <si>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</si>
  <si>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</si>
  <si>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</si>
  <si>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</si>
  <si>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</si>
  <si>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</si>
  <si>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</si>
  <si>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</si>
  <si>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</si>
  <si>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</si>
  <si>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</si>
  <si>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</si>
  <si>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</si>
  <si>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</si>
  <si>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</si>
  <si>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</si>
  <si>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</si>
  <si>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</si>
  <si>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</si>
  <si>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</si>
  <si>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</si>
  <si>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</si>
  <si>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</si>
  <si>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</si>
  <si>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</si>
  <si>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</si>
  <si>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</si>
  <si>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</si>
  <si>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</si>
  <si>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</si>
  <si>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</si>
  <si>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</si>
  <si>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</si>
  <si>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</si>
  <si>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</si>
  <si>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</si>
  <si>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</si>
  <si>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</si>
  <si>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</si>
  <si>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</si>
  <si>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</si>
  <si>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</si>
  <si>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</si>
  <si>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</si>
  <si>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</si>
  <si>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</si>
  <si>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</si>
  <si>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</si>
  <si>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</si>
  <si>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</si>
  <si>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</si>
  <si>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</si>
  <si>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</si>
  <si>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</si>
  <si>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</si>
  <si>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</si>
  <si>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</si>
  <si>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</si>
  <si>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</si>
  <si>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</si>
  <si>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</si>
  <si>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</si>
  <si>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</si>
  <si>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</si>
  <si>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</si>
  <si>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</si>
  <si>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</si>
  <si>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</si>
  <si>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</si>
  <si>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</si>
  <si>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</si>
  <si>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</si>
  <si>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</si>
  <si>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</si>
  <si>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</si>
  <si>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</si>
  <si>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</si>
  <si>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</si>
  <si>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</si>
  <si>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</si>
  <si>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</si>
  <si>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</si>
  <si>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</si>
  <si>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</si>
  <si>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</si>
  <si>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</si>
  <si>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</si>
  <si>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</si>
  <si>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</si>
  <si>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</si>
  <si>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</si>
  <si>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</si>
  <si>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</si>
  <si>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</si>
  <si>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</si>
  <si>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</si>
  <si>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</si>
  <si>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</si>
  <si>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</si>
  <si>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</si>
  <si>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</si>
  <si>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</si>
  <si>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</si>
  <si>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</si>
  <si>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</si>
  <si>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</si>
  <si>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</si>
  <si>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</si>
  <si>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</si>
  <si>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</si>
  <si>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</si>
  <si>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</si>
  <si>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</si>
  <si>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</si>
  <si>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</si>
  <si>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</si>
  <si>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</si>
  <si>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</si>
  <si>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</si>
  <si>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</si>
  <si>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</si>
  <si>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</si>
  <si>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</si>
  <si>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</si>
  <si>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</si>
  <si>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</si>
  <si>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</si>
  <si>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</si>
  <si>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</si>
  <si>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</si>
  <si>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</si>
  <si>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</si>
  <si>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</si>
  <si>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</si>
  <si>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</si>
  <si>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</si>
  <si>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</si>
  <si>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</si>
  <si>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</si>
  <si>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</si>
  <si>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</si>
  <si>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</si>
  <si>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</si>
  <si>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</si>
  <si>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</si>
  <si>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</si>
  <si>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</si>
  <si>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</si>
  <si>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</si>
  <si>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</si>
  <si>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</si>
  <si>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</si>
  <si>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</si>
  <si>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</si>
  <si>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</si>
  <si>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</si>
  <si>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</si>
  <si>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</si>
  <si>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</si>
  <si>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</si>
  <si>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</si>
  <si>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</si>
  <si>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</si>
  <si>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</si>
  <si>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</si>
  <si>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</si>
  <si>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</si>
  <si>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</si>
  <si>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</si>
  <si>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</si>
  <si>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</si>
  <si>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</si>
  <si>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</si>
  <si>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</si>
  <si>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</si>
  <si>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</si>
  <si>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</si>
  <si>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</si>
  <si>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</si>
  <si>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</si>
  <si>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</si>
  <si>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</si>
  <si>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</si>
  <si>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</si>
  <si>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</si>
  <si>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</si>
  <si>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</si>
  <si>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</si>
  <si>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</si>
  <si>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</si>
  <si>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</si>
  <si>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</si>
  <si>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</si>
  <si>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</si>
  <si>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</si>
  <si>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</si>
  <si>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</si>
  <si>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</si>
  <si>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</si>
  <si>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</si>
  <si>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</si>
  <si>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</si>
  <si>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</si>
  <si>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</si>
  <si>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</si>
  <si>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</si>
  <si>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</si>
  <si>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</si>
  <si>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</si>
  <si>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</si>
  <si>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</si>
  <si>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</si>
  <si>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</si>
  <si>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</si>
  <si>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</si>
  <si>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</si>
  <si>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</si>
  <si>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</si>
  <si>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</si>
  <si>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</si>
  <si>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</si>
  <si>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</si>
  <si>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</si>
  <si>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</si>
  <si>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</si>
  <si>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</si>
  <si>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</si>
  <si>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</si>
  <si>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</si>
  <si>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</si>
  <si>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</si>
  <si>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</si>
  <si>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</si>
  <si>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</si>
  <si>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</si>
  <si>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</si>
  <si>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</si>
  <si>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</si>
  <si>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</si>
  <si>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</si>
  <si>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</si>
  <si>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</si>
  <si>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</si>
  <si>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</si>
  <si>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</si>
  <si>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</si>
  <si>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</si>
  <si>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</si>
  <si>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</si>
  <si>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</si>
  <si>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</si>
  <si>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</si>
  <si>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</si>
  <si>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</si>
  <si>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</si>
  <si>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</si>
  <si>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</si>
  <si>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</si>
  <si>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</si>
  <si>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</si>
  <si>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</si>
  <si>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</si>
  <si>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</si>
  <si>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</si>
  <si>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</si>
  <si>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</si>
  <si>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</si>
  <si>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</si>
  <si>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</si>
  <si>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</si>
  <si>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</si>
  <si>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</si>
  <si>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</si>
  <si>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</si>
  <si>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</si>
  <si>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</si>
  <si>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</si>
  <si>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</si>
  <si>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</si>
  <si>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</si>
  <si>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</si>
  <si>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</si>
  <si>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</si>
  <si>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</si>
  <si>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</si>
  <si>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</si>
  <si>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</si>
  <si>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</si>
  <si>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</si>
  <si>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</si>
  <si>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</si>
  <si>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</si>
  <si>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</si>
  <si>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</si>
  <si>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</si>
  <si>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</si>
  <si>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</si>
  <si>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</si>
  <si>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</si>
  <si>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</si>
  <si>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</si>
  <si>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</si>
  <si>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</si>
  <si>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</si>
  <si>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</si>
  <si>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</si>
  <si>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</si>
  <si>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</si>
  <si>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</si>
  <si>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</si>
  <si>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</si>
  <si>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</si>
  <si>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</si>
  <si>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</si>
  <si>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</si>
  <si>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</si>
  <si>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</si>
  <si>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</si>
  <si>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</si>
  <si>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</si>
  <si>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</si>
  <si>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</si>
  <si>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</si>
  <si>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</si>
  <si>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</si>
  <si>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</si>
  <si>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</si>
  <si>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</si>
  <si>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</si>
  <si>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</si>
  <si>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</si>
  <si>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</si>
  <si>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</si>
  <si>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</si>
  <si>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</si>
  <si>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</si>
  <si>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</si>
  <si>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</si>
  <si>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</si>
  <si>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</si>
  <si>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</si>
  <si>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</si>
  <si>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</si>
  <si>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</si>
  <si>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</si>
  <si>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</si>
  <si>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</si>
  <si>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</si>
  <si>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</si>
  <si>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</si>
  <si>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</si>
  <si>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</si>
  <si>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</si>
  <si>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</si>
  <si>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</si>
  <si>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</si>
  <si>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</si>
  <si>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</si>
  <si>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</si>
  <si>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</si>
  <si>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</si>
  <si>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</si>
  <si>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</si>
  <si>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</si>
  <si>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</si>
  <si>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</si>
  <si>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</si>
  <si>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</si>
  <si>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</si>
  <si>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</si>
  <si>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</si>
  <si>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</si>
  <si>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</si>
  <si>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</si>
  <si>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</si>
  <si>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</si>
  <si>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</si>
  <si>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</si>
  <si>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</si>
  <si>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</si>
  <si>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</si>
  <si>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</si>
  <si>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</si>
  <si>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</si>
  <si>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</si>
  <si>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</si>
  <si>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</si>
  <si>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</si>
  <si>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</si>
  <si>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</si>
  <si>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</si>
  <si>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</si>
  <si>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</si>
  <si>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</si>
  <si>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</si>
  <si>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</si>
  <si>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</si>
  <si>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</si>
  <si>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</si>
  <si>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</si>
  <si>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</si>
  <si>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</si>
  <si>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</si>
  <si>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</si>
  <si>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</si>
  <si>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</si>
  <si>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</si>
  <si>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</si>
  <si>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</si>
  <si>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</si>
  <si>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</si>
  <si>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</si>
  <si>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</si>
  <si>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</si>
  <si>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</si>
  <si>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</si>
  <si>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</si>
  <si>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</si>
  <si>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</si>
  <si>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</si>
  <si>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</si>
  <si>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</si>
  <si>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</si>
  <si>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</si>
  <si>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</si>
  <si>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</si>
  <si>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</si>
  <si>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</si>
  <si>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</si>
  <si>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</si>
  <si>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</si>
  <si>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</si>
  <si>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</si>
  <si>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</si>
  <si>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</si>
  <si>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</si>
  <si>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</si>
  <si>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</si>
  <si>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</si>
  <si>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</si>
  <si>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</si>
  <si>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</si>
  <si>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</si>
  <si>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</si>
  <si>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</si>
  <si>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</si>
  <si>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</si>
  <si>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</si>
  <si>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</si>
  <si>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</si>
  <si>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</si>
  <si>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</si>
  <si>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</si>
  <si>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</si>
  <si>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</si>
  <si>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</si>
  <si>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</si>
  <si>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</si>
  <si>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</si>
  <si>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</si>
  <si>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</si>
  <si>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</si>
  <si>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</si>
  <si>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</si>
  <si>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</si>
  <si>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</si>
  <si>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</si>
  <si>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</si>
  <si>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</si>
  <si>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</si>
  <si>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</si>
  <si>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</si>
  <si>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</si>
  <si>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</si>
  <si>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</si>
  <si>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</si>
  <si>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</si>
  <si>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</si>
  <si>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</si>
  <si>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</si>
  <si>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</si>
  <si>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</si>
  <si>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</si>
  <si>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</si>
  <si>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</si>
  <si>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</si>
  <si>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</si>
  <si>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</si>
  <si>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</si>
  <si>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</si>
  <si>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</si>
  <si>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</si>
  <si>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</si>
  <si>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</si>
  <si>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</si>
  <si>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</si>
  <si>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</si>
  <si>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</si>
  <si>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</si>
  <si>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</si>
  <si>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</si>
  <si>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</si>
  <si>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</si>
  <si>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</si>
  <si>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</si>
  <si>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</si>
  <si>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</si>
  <si>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</si>
  <si>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</si>
  <si>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</si>
  <si>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</si>
  <si>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</si>
  <si>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</si>
  <si>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</si>
  <si>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</si>
  <si>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</si>
  <si>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</si>
  <si>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</si>
  <si>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</si>
  <si>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</si>
  <si>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</si>
  <si>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</si>
  <si>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</si>
  <si>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</si>
  <si>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</si>
  <si>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</si>
  <si>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</si>
  <si>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</si>
  <si>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</si>
  <si>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</si>
  <si>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</si>
  <si>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</si>
  <si>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</si>
  <si>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</si>
  <si>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</si>
  <si>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</si>
  <si>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</si>
  <si>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</si>
  <si>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</si>
  <si>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</si>
  <si>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</si>
  <si>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</si>
  <si>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</si>
  <si>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</si>
  <si>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</si>
  <si>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</si>
  <si>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</si>
  <si>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</si>
  <si>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</si>
  <si>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</si>
  <si>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</si>
  <si>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</si>
  <si>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</si>
  <si>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</si>
  <si>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</si>
  <si>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</si>
  <si>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</si>
  <si>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</si>
  <si>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</si>
  <si>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</si>
  <si>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</si>
  <si>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</si>
  <si>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</si>
  <si>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</si>
  <si>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</si>
  <si>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</si>
  <si>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</si>
  <si>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</si>
  <si>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</si>
  <si>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</si>
  <si>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</si>
  <si>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</si>
  <si>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</si>
  <si>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</si>
  <si>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</si>
  <si>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</si>
  <si>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</si>
  <si>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</si>
  <si>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</si>
  <si>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</si>
  <si>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</si>
  <si>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</si>
  <si>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</si>
  <si>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</si>
  <si>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</si>
  <si>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</si>
  <si>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</si>
  <si>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</si>
  <si>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</si>
  <si>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</si>
  <si>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</si>
  <si>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</si>
  <si>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</si>
  <si>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</si>
  <si>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</si>
  <si>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</si>
  <si>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</si>
  <si>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</si>
  <si>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</si>
  <si>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</si>
  <si>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</si>
  <si>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</si>
  <si>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</si>
  <si>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</si>
  <si>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</si>
  <si>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</si>
  <si>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</si>
  <si>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</si>
  <si>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</si>
  <si>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</si>
  <si>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</si>
  <si>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</si>
  <si>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</si>
  <si>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</si>
  <si>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</si>
  <si>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</si>
  <si>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</si>
  <si>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</si>
  <si>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</si>
  <si>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</si>
  <si>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</si>
  <si>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</si>
  <si>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</si>
  <si>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</si>
  <si>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</si>
  <si>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</si>
  <si>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</si>
  <si>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</si>
  <si>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</si>
  <si>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</si>
  <si>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</si>
  <si>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</si>
  <si>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</si>
  <si>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</si>
  <si>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</si>
  <si>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</si>
  <si>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</si>
  <si>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</si>
  <si>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</si>
  <si>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</si>
  <si>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</si>
  <si>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</si>
  <si>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</si>
  <si>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</si>
  <si>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</si>
  <si>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</si>
  <si>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</si>
  <si>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</si>
  <si>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</si>
  <si>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</si>
  <si>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</si>
  <si>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</si>
  <si>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</si>
  <si>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</si>
  <si>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</si>
  <si>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</si>
  <si>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</si>
  <si>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</si>
  <si>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</si>
  <si>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</si>
  <si>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</si>
  <si>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</si>
  <si>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</si>
  <si>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</si>
  <si>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</si>
  <si>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</si>
  <si>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</si>
  <si>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</si>
  <si>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</si>
  <si>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</si>
  <si>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</si>
  <si>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</si>
  <si>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</si>
  <si>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</si>
  <si>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</si>
  <si>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</si>
  <si>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</si>
  <si>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</si>
  <si>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</si>
  <si>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</si>
  <si>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</si>
  <si>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</si>
  <si>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</si>
  <si>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</si>
  <si>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</si>
  <si>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</si>
  <si>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</si>
  <si>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</si>
  <si>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</si>
  <si>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</si>
  <si>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</si>
  <si>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</si>
  <si>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</si>
  <si>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</si>
  <si>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</si>
  <si>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</si>
  <si>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</si>
  <si>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</si>
  <si>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</si>
  <si>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</si>
  <si>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</si>
  <si>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</si>
  <si>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</si>
  <si>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</si>
  <si>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</si>
  <si>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</si>
  <si>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</si>
  <si>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</si>
  <si>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</si>
  <si>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</si>
  <si>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</si>
  <si>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</si>
  <si>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</si>
  <si>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</si>
  <si>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</si>
  <si>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</si>
  <si>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</si>
  <si>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</si>
  <si>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</si>
  <si>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</si>
  <si>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</si>
  <si>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</si>
  <si>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</si>
  <si>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</si>
  <si>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</si>
  <si>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</si>
  <si>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</si>
  <si>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</si>
  <si>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</si>
  <si>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</si>
  <si>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</si>
  <si>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</si>
  <si>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</si>
  <si>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</si>
  <si>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</si>
  <si>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</si>
  <si>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</si>
  <si>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</si>
  <si>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</si>
  <si>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</si>
  <si>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</si>
  <si>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</si>
  <si>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</si>
  <si>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</si>
  <si>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</si>
  <si>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</si>
  <si>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</si>
  <si>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</si>
  <si>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</si>
  <si>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</si>
  <si>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</si>
  <si>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</si>
  <si>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</si>
  <si>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</si>
  <si>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</si>
  <si>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</si>
  <si>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</si>
  <si>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</si>
  <si>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</si>
  <si>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</si>
  <si>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</si>
  <si>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</si>
  <si>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</si>
  <si>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</si>
  <si>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</si>
  <si>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</si>
  <si>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</si>
  <si>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</si>
  <si>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</si>
  <si>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</si>
  <si>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</si>
  <si>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</si>
  <si>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</si>
  <si>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</si>
  <si>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</si>
  <si>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</si>
  <si>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</si>
  <si>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</si>
  <si>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</si>
  <si>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</si>
  <si>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</si>
  <si>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</si>
  <si>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</si>
  <si>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</si>
  <si>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</si>
  <si>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</si>
  <si>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</si>
  <si>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</si>
  <si>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</si>
  <si>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</si>
  <si>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</si>
  <si>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</si>
  <si>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</si>
  <si>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</si>
  <si>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</si>
  <si>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</si>
  <si>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</si>
  <si>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</si>
  <si>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</si>
  <si>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</si>
  <si>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</si>
  <si>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</si>
  <si>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</si>
  <si>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</si>
  <si>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</si>
  <si>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</si>
  <si>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</si>
  <si>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</si>
  <si>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</si>
  <si>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</si>
  <si>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</si>
  <si>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</si>
  <si>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</si>
  <si>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</si>
  <si>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</si>
  <si>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</si>
  <si>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</si>
  <si>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</si>
  <si>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</si>
  <si>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</si>
  <si>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</si>
  <si>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</si>
  <si>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</si>
  <si>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</si>
  <si>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</si>
  <si>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</si>
  <si>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</si>
  <si>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</si>
  <si>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</si>
  <si>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</si>
  <si>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</si>
  <si>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</si>
  <si>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</si>
  <si>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</si>
  <si>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</si>
  <si>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</si>
  <si>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</si>
  <si>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</si>
  <si>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</si>
  <si>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</si>
  <si>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</si>
  <si>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</si>
  <si>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</si>
  <si>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</si>
  <si>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</si>
  <si>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</si>
  <si>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</si>
  <si>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</si>
  <si>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</si>
  <si>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</si>
  <si>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</si>
  <si>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</si>
  <si>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</si>
  <si>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</si>
  <si>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</si>
  <si>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</si>
  <si>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</si>
  <si>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</si>
  <si>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</si>
  <si>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</si>
  <si>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</si>
  <si>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</si>
  <si>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</si>
  <si>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</si>
  <si>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</si>
  <si>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</si>
  <si>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</si>
  <si>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</si>
  <si>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</si>
  <si>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</si>
  <si>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</si>
  <si>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</si>
  <si>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</si>
  <si>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</si>
  <si>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</si>
  <si>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</si>
  <si>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</si>
  <si>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</si>
  <si>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</si>
  <si>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</si>
  <si>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</si>
  <si>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</si>
  <si>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</si>
  <si>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</si>
  <si>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</si>
  <si>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</si>
  <si>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</si>
  <si>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</si>
  <si>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</si>
  <si>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</si>
  <si>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</si>
  <si>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</si>
  <si>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</si>
  <si>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</si>
  <si>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</si>
  <si>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</si>
  <si>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</si>
  <si>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</si>
  <si>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</si>
  <si>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</si>
  <si>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</si>
  <si>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</si>
  <si>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</si>
  <si>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</si>
  <si>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</si>
  <si>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</si>
  <si>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</si>
  <si>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</si>
  <si>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</si>
  <si>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</si>
  <si>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</si>
  <si>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</si>
  <si>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</si>
  <si>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</si>
  <si>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</si>
  <si>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</si>
  <si>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</si>
  <si>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</si>
  <si>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</si>
  <si>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</si>
  <si>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</si>
  <si>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</si>
  <si>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</si>
  <si>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</si>
  <si>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</si>
  <si>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</si>
  <si>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</si>
  <si>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</si>
  <si>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</si>
  <si>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</si>
  <si>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</si>
  <si>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</si>
  <si>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</si>
  <si>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</si>
  <si>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</si>
  <si>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</si>
  <si>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</si>
  <si>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</si>
  <si>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</si>
  <si>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</si>
  <si>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</si>
  <si>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</si>
  <si>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</si>
  <si>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</si>
  <si>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</si>
  <si>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</si>
  <si>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</si>
  <si>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</si>
  <si>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</si>
  <si>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</si>
  <si>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</si>
  <si>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</si>
  <si>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</si>
  <si>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</si>
  <si>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</si>
  <si>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</si>
  <si>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</si>
  <si>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</si>
  <si>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</si>
  <si>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</si>
  <si>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</si>
  <si>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</si>
  <si>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</si>
  <si>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</si>
  <si>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</si>
  <si>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</si>
  <si>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</si>
  <si>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</si>
  <si>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</si>
  <si>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</si>
  <si>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</si>
  <si>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</si>
  <si>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</si>
  <si>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</si>
  <si>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</si>
  <si>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</si>
  <si>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</si>
  <si>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</si>
  <si>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</si>
  <si>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</si>
  <si>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</si>
  <si>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</si>
  <si>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</si>
  <si>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</si>
  <si>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</si>
  <si>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</si>
  <si>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</si>
  <si>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</si>
  <si>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</si>
  <si>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</si>
  <si>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</si>
  <si>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</si>
  <si>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</si>
  <si>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</si>
  <si>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</si>
  <si>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</si>
  <si>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</si>
  <si>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</si>
  <si>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</si>
  <si>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</si>
  <si>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</si>
  <si>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</si>
  <si>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</si>
  <si>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</si>
  <si>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</si>
  <si>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</si>
  <si>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</si>
  <si>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</si>
  <si>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</si>
  <si>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</si>
  <si>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</si>
  <si>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</si>
  <si>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</si>
  <si>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</si>
  <si>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</si>
  <si>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</si>
  <si>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</si>
  <si>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</si>
  <si>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</si>
  <si>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</si>
  <si>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</si>
  <si>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</si>
  <si>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</si>
  <si>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</si>
  <si>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</si>
  <si>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</si>
  <si>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</si>
  <si>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</si>
  <si>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</si>
  <si>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</si>
  <si>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</si>
  <si>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</si>
  <si>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</si>
  <si>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</si>
  <si>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</si>
  <si>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</si>
  <si>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</si>
  <si>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</si>
  <si>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</si>
  <si>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</si>
  <si>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</si>
  <si>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</si>
  <si>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</si>
  <si>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</si>
  <si>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</si>
  <si>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</si>
  <si>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</si>
  <si>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</si>
  <si>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</si>
  <si>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</si>
  <si>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</si>
  <si>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</si>
  <si>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</si>
  <si>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</si>
  <si>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</si>
  <si>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</si>
  <si>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</si>
  <si>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</si>
  <si>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</si>
  <si>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</si>
  <si>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</si>
  <si>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</si>
  <si>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</si>
  <si>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</si>
  <si>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</si>
  <si>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</si>
  <si>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</si>
  <si>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</si>
  <si>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</si>
  <si>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</si>
  <si>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</si>
  <si>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</si>
  <si>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</si>
  <si>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</si>
  <si>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</si>
  <si>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</si>
  <si>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</si>
  <si>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</si>
  <si>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</si>
  <si>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</si>
  <si>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</si>
  <si>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</si>
  <si>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</si>
  <si>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</si>
  <si>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</si>
  <si>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</si>
  <si>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</si>
  <si>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</si>
  <si>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</si>
  <si>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</si>
  <si>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</si>
  <si>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</si>
  <si>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</si>
  <si>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</si>
  <si>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</si>
  <si>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</si>
  <si>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</si>
  <si>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</si>
  <si>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</si>
  <si>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</si>
  <si>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</si>
  <si>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</si>
  <si>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</si>
  <si>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</si>
  <si>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</si>
  <si>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</si>
  <si>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</si>
  <si>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</si>
  <si>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</si>
  <si>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</si>
  <si>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</si>
  <si>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</si>
  <si>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</si>
  <si>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</si>
  <si>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</si>
  <si>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</si>
  <si>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</si>
  <si>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</si>
  <si>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</si>
  <si>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</si>
  <si>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</si>
  <si>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</si>
  <si>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</si>
  <si>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</si>
  <si>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</si>
  <si>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</si>
  <si>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</si>
  <si>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</si>
  <si>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</si>
  <si>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</si>
  <si>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</si>
  <si>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</si>
  <si>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</si>
  <si>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</si>
  <si>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</si>
  <si>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</si>
  <si>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</si>
  <si>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</si>
  <si>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</si>
  <si>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</si>
  <si>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</si>
  <si>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</si>
  <si>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</si>
  <si>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</si>
  <si>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</si>
  <si>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</si>
  <si>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</si>
  <si>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</si>
  <si>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</si>
  <si>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</si>
  <si>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</si>
  <si>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</si>
  <si>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</si>
  <si>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</si>
  <si>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</si>
  <si>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</si>
  <si>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</si>
  <si>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</si>
  <si>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</si>
  <si>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</si>
  <si>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</si>
  <si>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</si>
  <si>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</si>
  <si>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</si>
  <si>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</si>
  <si>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</si>
  <si>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</si>
  <si>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</si>
  <si>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</si>
  <si>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</si>
  <si>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</si>
  <si>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</si>
  <si>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</si>
  <si>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</si>
  <si>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</si>
  <si>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</si>
  <si>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</si>
  <si>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</si>
  <si>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</si>
  <si>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</si>
  <si>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</si>
  <si>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</si>
  <si>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</si>
  <si>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</si>
  <si>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</si>
  <si>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</si>
  <si>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</si>
  <si>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</si>
  <si>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</si>
  <si>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</si>
  <si>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</si>
  <si>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</si>
  <si>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</si>
  <si>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</si>
  <si>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</si>
  <si>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</si>
  <si>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</si>
  <si>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</si>
  <si>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</si>
  <si>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</si>
  <si>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</si>
  <si>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</si>
  <si>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</si>
  <si>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</si>
  <si>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</si>
  <si>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</si>
  <si>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</si>
  <si>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</si>
  <si>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</si>
  <si>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</si>
  <si>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</si>
  <si>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</si>
  <si>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</si>
  <si>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</si>
  <si>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</si>
  <si>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</si>
  <si>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</si>
  <si>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</si>
  <si>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</si>
  <si>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</si>
  <si>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</si>
  <si>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</si>
  <si>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</si>
  <si>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</si>
  <si>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</si>
  <si>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</si>
  <si>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</si>
  <si>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</si>
  <si>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</si>
  <si>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</si>
  <si>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</si>
  <si>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</si>
  <si>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</si>
  <si>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</si>
  <si>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</si>
  <si>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</si>
  <si>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</si>
  <si>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</si>
  <si>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</si>
  <si>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</si>
  <si>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</si>
  <si>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</si>
  <si>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</si>
  <si>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</si>
  <si>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</si>
  <si>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</si>
  <si>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</si>
  <si>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</si>
  <si>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</si>
  <si>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</si>
  <si>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</si>
  <si>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</si>
  <si>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</si>
  <si>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</si>
  <si>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</si>
  <si>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</si>
  <si>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</si>
  <si>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</si>
  <si>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</si>
  <si>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</si>
  <si>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</si>
  <si>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</si>
  <si>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</si>
  <si>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</si>
  <si>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</si>
  <si>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</si>
  <si>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</si>
  <si>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</si>
  <si>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</si>
  <si>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</si>
  <si>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</si>
  <si>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</si>
  <si>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</si>
  <si>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</si>
  <si>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</si>
  <si>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</si>
  <si>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</si>
  <si>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</si>
  <si>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</si>
  <si>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</si>
  <si>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</si>
  <si>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</si>
  <si>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</si>
  <si>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</si>
  <si>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</si>
  <si>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</si>
  <si>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</si>
  <si>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</si>
  <si>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</si>
  <si>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</si>
  <si>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</si>
  <si>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</si>
  <si>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</si>
  <si>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</si>
  <si>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</si>
  <si>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</si>
  <si>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</si>
  <si>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</si>
  <si>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</si>
  <si>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</si>
  <si>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</si>
  <si>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</si>
  <si>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</si>
  <si>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</si>
  <si>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</si>
  <si>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</si>
  <si>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</si>
  <si>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</si>
  <si>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</si>
  <si>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</si>
  <si>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</si>
  <si>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</si>
  <si>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</si>
  <si>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</si>
  <si>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</si>
  <si>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</si>
  <si>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</si>
  <si>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</si>
  <si>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</si>
  <si>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</si>
  <si>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</si>
  <si>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</si>
  <si>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</si>
  <si>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</si>
  <si>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</si>
  <si>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</si>
  <si>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</si>
  <si>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</si>
  <si>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</si>
  <si>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</si>
  <si>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</si>
  <si>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</si>
  <si>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</si>
  <si>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</si>
  <si>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</si>
  <si>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</si>
  <si>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</si>
  <si>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</si>
  <si>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</si>
  <si>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</si>
  <si>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</si>
  <si>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</si>
  <si>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</si>
  <si>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</si>
  <si>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</si>
  <si>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</si>
  <si>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</si>
  <si>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</si>
  <si>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</si>
  <si>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</si>
  <si>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</si>
  <si>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</si>
  <si>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</si>
  <si>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</si>
  <si>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</si>
  <si>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</si>
  <si>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</si>
  <si>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</si>
  <si>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</si>
  <si>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</si>
  <si>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</si>
  <si>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</si>
  <si>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</si>
  <si>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</si>
  <si>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</si>
  <si>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</si>
  <si>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</si>
  <si>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</si>
  <si>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</si>
  <si>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</si>
  <si>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</si>
  <si>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</si>
  <si>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</si>
  <si>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</si>
  <si>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</si>
  <si>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</si>
  <si>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</si>
  <si>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</si>
  <si>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</si>
  <si>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</si>
  <si>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</si>
  <si>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</si>
  <si>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</si>
  <si>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</si>
  <si>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</si>
  <si>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</si>
  <si>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</si>
  <si>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</si>
  <si>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</si>
  <si>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</si>
  <si>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</si>
  <si>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</si>
  <si>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</si>
  <si>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</si>
  <si>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</si>
  <si>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</si>
  <si>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</si>
  <si>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</si>
  <si>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</si>
  <si>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</si>
  <si>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</si>
  <si>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</si>
  <si>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</si>
  <si>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</si>
  <si>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</si>
  <si>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</si>
  <si>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</si>
  <si>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</si>
  <si>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</si>
  <si>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</si>
  <si>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</si>
  <si>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</si>
  <si>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</si>
  <si>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</si>
  <si>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</si>
  <si>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</si>
  <si>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</si>
  <si>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</si>
  <si>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</si>
  <si>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</si>
  <si>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</si>
  <si>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</si>
  <si>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</si>
  <si>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</si>
  <si>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</si>
  <si>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</si>
  <si>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</si>
  <si>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</si>
  <si>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</si>
  <si>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</si>
  <si>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</si>
  <si>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</si>
  <si>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</si>
  <si>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</si>
  <si>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</si>
  <si>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</si>
  <si>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</si>
  <si>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</si>
  <si>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</si>
  <si>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</si>
  <si>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</si>
  <si>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</si>
  <si>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</si>
  <si>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</si>
  <si>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</si>
  <si>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</si>
  <si>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</si>
  <si>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</si>
  <si>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</si>
  <si>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</si>
  <si>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</si>
  <si>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</si>
  <si>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</si>
  <si>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</si>
  <si>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</si>
  <si>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</si>
  <si>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</si>
  <si>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</si>
  <si>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</si>
  <si>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</si>
  <si>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</si>
  <si>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</si>
  <si>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</si>
  <si>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</si>
  <si>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</si>
  <si>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</si>
  <si>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</si>
  <si>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</si>
  <si>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</si>
  <si>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</si>
  <si>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</si>
  <si>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</si>
  <si>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</si>
  <si>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</si>
  <si>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</si>
  <si>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</si>
  <si>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</si>
  <si>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</si>
  <si>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</si>
  <si>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</si>
  <si>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</si>
  <si>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</si>
  <si>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</si>
  <si>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</si>
  <si>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</si>
  <si>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</si>
  <si>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</si>
  <si>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</si>
  <si>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</si>
  <si>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</si>
  <si>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</si>
  <si>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</si>
  <si>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</si>
  <si>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</si>
  <si>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</si>
  <si>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</si>
  <si>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</si>
  <si>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</si>
  <si>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</si>
  <si>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</si>
  <si>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</si>
  <si>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</si>
  <si>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</si>
  <si>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</si>
  <si>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</si>
  <si>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</si>
  <si>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</si>
  <si>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</si>
  <si>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</si>
  <si>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</si>
  <si>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</si>
  <si>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</si>
  <si>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</si>
  <si>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</si>
  <si>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</si>
  <si>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</si>
  <si>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</si>
  <si>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</si>
  <si>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</si>
  <si>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</si>
  <si>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</si>
  <si>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</si>
  <si>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</si>
  <si>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</si>
  <si>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</si>
  <si>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</si>
  <si>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</si>
  <si>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</si>
  <si>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</si>
  <si>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</si>
  <si>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</si>
  <si>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</si>
  <si>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</si>
  <si>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</si>
  <si>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</si>
  <si>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</si>
  <si>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</si>
  <si>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</si>
  <si>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</si>
  <si>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</si>
  <si>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</si>
  <si>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</si>
  <si>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</si>
  <si>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</si>
  <si>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</si>
  <si>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</si>
  <si>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</si>
  <si>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</si>
  <si>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</si>
  <si>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</si>
  <si>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</si>
  <si>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</si>
  <si>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</si>
  <si>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</si>
  <si>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</si>
  <si>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</si>
  <si>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</si>
  <si>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</si>
  <si>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</si>
  <si>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</si>
  <si>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</si>
  <si>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</si>
  <si>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</si>
  <si>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</si>
  <si>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</si>
  <si>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</si>
  <si>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</si>
  <si>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</si>
  <si>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</si>
  <si>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</si>
  <si>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</si>
  <si>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</si>
  <si>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</si>
  <si>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</si>
  <si>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</si>
  <si>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</si>
  <si>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</si>
  <si>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</si>
  <si>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</si>
  <si>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</si>
  <si>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</si>
  <si>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</si>
  <si>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</si>
  <si>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</si>
  <si>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</si>
  <si>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</si>
  <si>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</si>
  <si>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</si>
  <si>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</si>
  <si>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</si>
  <si>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</si>
  <si>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</si>
  <si>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</si>
  <si>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</si>
  <si>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</si>
  <si>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</si>
  <si>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</si>
  <si>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</si>
  <si>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</si>
  <si>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</si>
  <si>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</si>
  <si>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</si>
  <si>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</si>
  <si>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</si>
  <si>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</si>
  <si>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</si>
  <si>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</si>
  <si>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</si>
  <si>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</si>
  <si>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</si>
  <si>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</si>
  <si>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</si>
  <si>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</si>
  <si>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</si>
  <si>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</si>
  <si>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</si>
  <si>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</si>
  <si>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</si>
  <si>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</si>
  <si>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</si>
  <si>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</si>
  <si>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</si>
  <si>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</si>
  <si>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</si>
  <si>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</si>
  <si>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</si>
  <si>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</si>
  <si>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</si>
  <si>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</si>
  <si>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</si>
  <si>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</si>
  <si>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</si>
  <si>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</si>
  <si>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</si>
  <si>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</si>
  <si>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</si>
  <si>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</si>
  <si>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</si>
  <si>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</si>
  <si>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</si>
  <si>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</si>
  <si>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</si>
  <si>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</si>
  <si>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</si>
  <si>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</si>
  <si>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</si>
  <si>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</si>
  <si>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</si>
  <si>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</si>
  <si>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</si>
  <si>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</si>
  <si>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</si>
  <si>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</si>
  <si>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</si>
  <si>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</si>
  <si>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</si>
  <si>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</si>
  <si>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</si>
  <si>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</si>
  <si>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</si>
  <si>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</si>
  <si>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</si>
  <si>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</si>
  <si>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</si>
  <si>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</si>
  <si>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</si>
  <si>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</si>
  <si>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</si>
  <si>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</si>
  <si>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</si>
  <si>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</si>
  <si>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</si>
  <si>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</si>
  <si>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</si>
  <si>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</si>
  <si>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</si>
  <si>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</si>
  <si>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</si>
  <si>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</si>
  <si>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</si>
  <si>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</si>
  <si>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</si>
  <si>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</si>
  <si>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</si>
  <si>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</si>
  <si>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</si>
  <si>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</si>
  <si>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</si>
  <si>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</si>
  <si>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</si>
  <si>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</si>
  <si>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</si>
  <si>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</si>
  <si>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</si>
  <si>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</si>
  <si>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</si>
  <si>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</si>
  <si>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</si>
  <si>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</si>
  <si>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</si>
  <si>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</si>
  <si>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</si>
  <si>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</si>
  <si>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</si>
  <si>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</si>
  <si>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</si>
  <si>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</si>
  <si>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</si>
  <si>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</si>
  <si>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</si>
  <si>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</si>
  <si>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</si>
  <si>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</si>
  <si>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</si>
  <si>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</si>
  <si>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</si>
  <si>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</si>
  <si>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</si>
  <si>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</si>
  <si>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</si>
  <si>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</si>
  <si>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</si>
  <si>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</si>
  <si>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</si>
  <si>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</si>
  <si>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</si>
  <si>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</si>
  <si>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</si>
  <si>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</si>
  <si>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</si>
  <si>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</si>
  <si>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</si>
  <si>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</si>
  <si>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</si>
  <si>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</si>
  <si>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</si>
  <si>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</si>
  <si>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</si>
  <si>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</si>
  <si>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</si>
  <si>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</si>
  <si>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</si>
  <si>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</si>
  <si>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</si>
  <si>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</si>
  <si>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</si>
  <si>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</si>
  <si>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</si>
  <si>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</si>
  <si>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</si>
  <si>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</si>
  <si>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</si>
  <si>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</si>
  <si>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</si>
  <si>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</si>
  <si>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</si>
  <si>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</si>
  <si>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</si>
  <si>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</si>
  <si>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</si>
  <si>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</si>
  <si>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</si>
  <si>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</si>
  <si>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</si>
  <si>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</si>
  <si>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</si>
  <si>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</si>
  <si>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</si>
  <si>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</si>
  <si>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</si>
  <si>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</si>
  <si>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</si>
  <si>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</si>
  <si>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</si>
  <si>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</si>
  <si>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</si>
  <si>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</si>
  <si>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</si>
  <si>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</si>
  <si>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</si>
  <si>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</si>
  <si>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</si>
  <si>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</si>
  <si>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</si>
  <si>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</si>
  <si>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</si>
  <si>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</si>
  <si>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</si>
  <si>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</si>
  <si>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</si>
  <si>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</si>
  <si>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</si>
  <si>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</si>
  <si>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</si>
  <si>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</si>
  <si>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</si>
  <si>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</si>
  <si>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</si>
  <si>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</si>
  <si>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</si>
  <si>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</si>
  <si>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</si>
  <si>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</si>
  <si>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</si>
  <si>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</si>
  <si>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</si>
  <si>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</si>
  <si>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</si>
  <si>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</si>
  <si>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</si>
  <si>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</si>
  <si>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</si>
  <si>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</si>
  <si>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</si>
  <si>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</si>
  <si>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</si>
  <si>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</si>
  <si>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</si>
  <si>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</si>
  <si>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</si>
  <si>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</si>
  <si>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</si>
  <si>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</si>
  <si>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</si>
  <si>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</si>
  <si>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</si>
  <si>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</si>
  <si>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</si>
  <si>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</si>
  <si>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</si>
  <si>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</si>
  <si>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</si>
  <si>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</si>
  <si>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</si>
  <si>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</si>
  <si>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</si>
  <si>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</si>
  <si>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</si>
  <si>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</si>
  <si>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</si>
  <si>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</si>
  <si>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</si>
  <si>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</si>
  <si>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</si>
  <si>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</si>
  <si>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</si>
  <si>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</si>
  <si>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</si>
  <si>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</si>
  <si>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</si>
  <si>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</si>
  <si>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</si>
  <si>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</si>
  <si>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</si>
  <si>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</si>
  <si>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</si>
  <si>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</si>
  <si>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</si>
  <si>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</si>
  <si>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</si>
  <si>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</si>
  <si>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</si>
  <si>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</si>
  <si>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</si>
  <si>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</si>
  <si>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</si>
  <si>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</si>
  <si>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</si>
  <si>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</si>
  <si>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</si>
  <si>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</si>
  <si>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</si>
  <si>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</si>
  <si>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</si>
  <si>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</si>
  <si>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</si>
  <si>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</si>
  <si>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</si>
  <si>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</si>
  <si>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</si>
  <si>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</si>
  <si>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</si>
  <si>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</si>
  <si>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</si>
  <si>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</si>
  <si>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</si>
  <si>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</si>
  <si>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</si>
  <si>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</si>
  <si>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</si>
  <si>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</si>
  <si>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</si>
  <si>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</si>
  <si>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</si>
  <si>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</si>
  <si>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</si>
  <si>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</si>
  <si>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</si>
  <si>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</si>
  <si>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</si>
  <si>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</si>
  <si>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</si>
  <si>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</si>
  <si>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</si>
  <si>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</si>
  <si>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</si>
  <si>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</si>
  <si>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</si>
  <si>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</si>
  <si>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</si>
  <si>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</si>
  <si>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</si>
  <si>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</si>
  <si>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</si>
  <si>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</si>
  <si>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</si>
  <si>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</si>
  <si>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</si>
  <si>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</si>
  <si>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</si>
  <si>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</si>
  <si>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</si>
  <si>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</si>
  <si>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</si>
  <si>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</si>
  <si>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</si>
  <si>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</si>
  <si>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</si>
  <si>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</si>
  <si>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</si>
  <si>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</si>
  <si>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</si>
  <si>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</si>
  <si>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</si>
  <si>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</si>
  <si>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</si>
  <si>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</si>
  <si>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</si>
  <si>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</si>
  <si>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</si>
  <si>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</si>
  <si>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</si>
  <si>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</si>
  <si>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</si>
  <si>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</si>
  <si>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</si>
  <si>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</si>
  <si>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</si>
  <si>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</si>
  <si>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</si>
  <si>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</si>
  <si>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</si>
  <si>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</si>
  <si>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</si>
  <si>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</si>
  <si>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</si>
  <si>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</si>
  <si>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</si>
  <si>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</si>
  <si>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</si>
  <si>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</si>
  <si>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</si>
  <si>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</si>
  <si>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</si>
  <si>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</si>
  <si>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</si>
  <si>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</si>
  <si>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</si>
  <si>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</si>
  <si>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</si>
  <si>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</si>
  <si>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</si>
  <si>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</si>
  <si>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</si>
  <si>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</si>
  <si>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</si>
  <si>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</si>
  <si>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</si>
  <si>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</si>
  <si>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</si>
  <si>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</si>
  <si>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</si>
  <si>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</si>
  <si>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</si>
  <si>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</si>
  <si>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</si>
  <si>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</si>
  <si>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</si>
  <si>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</si>
  <si>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</si>
  <si>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</si>
  <si>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</si>
  <si>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</si>
  <si>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</si>
  <si>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</si>
  <si>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</si>
  <si>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</si>
  <si>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</si>
  <si>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</si>
  <si>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</si>
  <si>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</si>
  <si>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</si>
  <si>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</si>
  <si>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</si>
  <si>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</si>
  <si>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</si>
  <si>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</si>
  <si>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</si>
  <si>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</si>
  <si>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</si>
  <si>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</si>
  <si>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</si>
  <si>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</si>
  <si>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</si>
  <si>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</si>
  <si>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</si>
  <si>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</si>
  <si>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</si>
  <si>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</si>
  <si>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</si>
  <si>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</si>
  <si>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</si>
  <si>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</si>
  <si>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</si>
  <si>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</si>
  <si>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</si>
  <si>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</si>
  <si>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</si>
  <si>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</si>
  <si>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</si>
  <si>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</si>
  <si>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</si>
  <si>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</si>
  <si>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</si>
  <si>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</si>
  <si>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</si>
  <si>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</si>
  <si>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</si>
  <si>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</si>
  <si>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</si>
  <si>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</si>
  <si>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</si>
  <si>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</si>
  <si>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</si>
  <si>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</si>
  <si>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</si>
  <si>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</si>
  <si>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</si>
  <si>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</si>
  <si>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</si>
  <si>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</si>
  <si>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</si>
  <si>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</si>
  <si>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</si>
  <si>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</si>
  <si>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</si>
  <si>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</si>
  <si>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</si>
  <si>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</si>
  <si>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</si>
  <si>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</si>
  <si>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</si>
  <si>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</si>
  <si>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</si>
  <si>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</si>
  <si>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</si>
  <si>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</si>
  <si>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</si>
  <si>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</si>
  <si>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</si>
  <si>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</si>
  <si>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</si>
  <si>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</si>
  <si>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</si>
  <si>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</si>
  <si>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</si>
  <si>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</si>
  <si>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</si>
  <si>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</si>
  <si>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</si>
  <si>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</si>
  <si>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</si>
  <si>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</si>
  <si>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</si>
  <si>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</si>
  <si>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</si>
  <si>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</si>
  <si>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</si>
  <si>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</si>
  <si>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</si>
  <si>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</si>
  <si>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</si>
  <si>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</si>
  <si>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</si>
  <si>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</si>
  <si>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</si>
  <si>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</si>
  <si>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</si>
  <si>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</si>
  <si>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</si>
  <si>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</si>
  <si>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</si>
  <si>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</si>
  <si>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</si>
  <si>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</si>
  <si>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</si>
  <si>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</si>
  <si>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</si>
  <si>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</si>
  <si>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</si>
  <si>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</si>
  <si>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</si>
  <si>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</si>
  <si>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</si>
  <si>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</si>
  <si>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</si>
  <si>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</si>
  <si>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</si>
  <si>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</si>
  <si>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</si>
  <si>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</si>
  <si>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</si>
  <si>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</si>
  <si>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</si>
  <si>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</si>
  <si>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</si>
  <si>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</si>
  <si>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</si>
  <si>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</si>
  <si>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</si>
  <si>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</si>
  <si>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</si>
  <si>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</si>
  <si>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</si>
  <si>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</si>
  <si>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</si>
  <si>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</si>
  <si>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</si>
  <si>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</si>
  <si>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</si>
  <si>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</si>
  <si>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</si>
  <si>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</si>
  <si>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</si>
  <si>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</si>
  <si>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</si>
  <si>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</si>
  <si>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</si>
  <si>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</si>
  <si>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</si>
  <si>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</si>
  <si>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</si>
  <si>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</si>
  <si>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</si>
  <si>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</si>
  <si>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</si>
  <si>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</si>
  <si>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</si>
  <si>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</si>
  <si>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</si>
  <si>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</si>
  <si>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</si>
  <si>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</si>
  <si>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</si>
  <si>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</si>
  <si>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</si>
  <si>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</si>
  <si>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</si>
  <si>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</si>
  <si>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</si>
  <si>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</si>
  <si>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</si>
  <si>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</si>
  <si>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</si>
  <si>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</si>
  <si>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</si>
  <si>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</si>
  <si>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</si>
  <si>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</si>
  <si>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</si>
  <si>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</si>
  <si>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</si>
  <si>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</si>
  <si>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</si>
  <si>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</si>
  <si>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</si>
  <si>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</si>
  <si>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</si>
  <si>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</si>
  <si>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</si>
  <si>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</si>
  <si>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</si>
  <si>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</si>
  <si>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</si>
  <si>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</si>
  <si>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</si>
  <si>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</si>
  <si>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</si>
  <si>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</si>
  <si>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</si>
  <si>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</si>
  <si>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</si>
  <si>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</si>
  <si>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</si>
  <si>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</si>
  <si>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</si>
  <si>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</si>
  <si>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</si>
  <si>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</si>
  <si>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</si>
  <si>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</si>
  <si>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</si>
  <si>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</si>
  <si>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</si>
  <si>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</si>
  <si>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</si>
  <si>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</si>
  <si>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</si>
  <si>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</si>
  <si>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</si>
  <si>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</si>
  <si>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</si>
  <si>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</si>
  <si>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</si>
  <si>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</si>
  <si>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</si>
  <si>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</si>
  <si>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</si>
  <si>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</si>
  <si>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</si>
  <si>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</si>
  <si>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</si>
  <si>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</si>
  <si>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</si>
  <si>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</si>
  <si>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</si>
  <si>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</si>
  <si>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</si>
  <si>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</si>
  <si>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</si>
  <si>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</si>
  <si>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</si>
  <si>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</si>
  <si>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</si>
  <si>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</si>
  <si>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</si>
  <si>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</si>
  <si>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</si>
  <si>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</si>
  <si>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</si>
  <si>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</si>
  <si>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</si>
  <si>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</si>
  <si>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</si>
  <si>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</si>
  <si>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</si>
  <si>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</si>
  <si>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</si>
  <si>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</si>
  <si>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</si>
  <si>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</si>
  <si>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</si>
  <si>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</si>
  <si>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</si>
  <si>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</si>
  <si>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</si>
  <si>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</si>
  <si>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</si>
  <si>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</si>
  <si>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</si>
  <si>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</si>
  <si>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</si>
  <si>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</si>
  <si>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</si>
  <si>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</si>
  <si>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</si>
  <si>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</si>
  <si>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</si>
  <si>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</si>
  <si>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</si>
  <si>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</si>
  <si>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</si>
  <si>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</si>
  <si>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</si>
  <si>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</si>
  <si>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</si>
  <si>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</si>
  <si>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</si>
  <si>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</si>
  <si>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</si>
  <si>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</si>
  <si>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</si>
  <si>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</si>
  <si>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</si>
  <si>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</si>
  <si>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</si>
  <si>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</si>
  <si>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</si>
  <si>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</si>
  <si>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</si>
  <si>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</si>
  <si>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</si>
  <si>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</si>
  <si>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</si>
  <si>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</si>
  <si>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</si>
  <si>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</si>
  <si>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</si>
  <si>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</si>
  <si>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</si>
  <si>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</si>
  <si>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</si>
  <si>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</si>
  <si>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</si>
  <si>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</si>
  <si>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</si>
  <si>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</si>
  <si>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</si>
  <si>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</si>
  <si>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</si>
  <si>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</si>
  <si>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</si>
  <si>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</si>
  <si>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</si>
  <si>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</si>
  <si>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</si>
  <si>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</si>
  <si>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</si>
  <si>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</si>
  <si>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</si>
  <si>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</si>
  <si>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</si>
  <si>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</si>
  <si>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</si>
  <si>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</si>
  <si>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</si>
  <si>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</si>
  <si>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</si>
  <si>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</si>
  <si>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</si>
  <si>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</si>
  <si>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</si>
  <si>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</si>
  <si>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</si>
  <si>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</si>
  <si>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</si>
  <si>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</si>
  <si>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</si>
  <si>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</si>
  <si>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</si>
  <si>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</si>
  <si>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</si>
  <si>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</si>
  <si>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</si>
  <si>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</si>
  <si>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</si>
  <si>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</si>
  <si>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</si>
  <si>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</si>
  <si>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</si>
  <si>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</si>
  <si>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</si>
  <si>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</si>
  <si>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</si>
  <si>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</si>
  <si>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</si>
  <si>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</si>
  <si>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</si>
  <si>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</si>
  <si>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</si>
  <si>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</si>
  <si>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</si>
  <si>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</si>
  <si>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</si>
  <si>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</si>
  <si>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</si>
  <si>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</si>
  <si>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</si>
  <si>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</si>
  <si>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</si>
  <si>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</si>
  <si>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</si>
  <si>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</si>
  <si>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</si>
  <si>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</si>
  <si>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</si>
  <si>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</si>
  <si>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</si>
  <si>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</si>
  <si>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</si>
  <si>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</si>
  <si>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</si>
  <si>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</si>
  <si>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</si>
  <si>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</si>
  <si>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</si>
  <si>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</si>
  <si>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</si>
  <si>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</si>
  <si>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</si>
  <si>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</si>
  <si>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</si>
  <si>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</si>
  <si>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</si>
  <si>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</si>
  <si>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</si>
  <si>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</si>
  <si>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</si>
  <si>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</si>
  <si>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</si>
  <si>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</si>
  <si>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</si>
  <si>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</si>
  <si>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</si>
  <si>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</si>
  <si>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</si>
  <si>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</si>
  <si>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</si>
  <si>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</si>
  <si>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</si>
  <si>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</si>
  <si>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</si>
  <si>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</si>
  <si>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</si>
  <si>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</si>
  <si>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</si>
  <si>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</si>
  <si>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</si>
  <si>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</si>
  <si>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</si>
  <si>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</si>
  <si>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</si>
  <si>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</si>
  <si>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</si>
  <si>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</si>
  <si>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</si>
  <si>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</si>
  <si>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</si>
  <si>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</si>
  <si>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</si>
  <si>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</si>
  <si>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</si>
  <si>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</si>
  <si>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</si>
  <si>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</si>
  <si>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</si>
  <si>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</si>
  <si>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</si>
  <si>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</si>
  <si>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</si>
  <si>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</si>
  <si>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</si>
  <si>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</si>
  <si>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</si>
  <si>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</si>
  <si>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</si>
  <si>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</si>
  <si>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</si>
  <si>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</si>
  <si>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</si>
  <si>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</si>
  <si>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</si>
  <si>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</si>
  <si>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</si>
  <si>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</si>
  <si>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</si>
  <si>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</si>
  <si>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</si>
  <si>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</si>
  <si>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</si>
  <si>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</si>
  <si>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</si>
  <si>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</si>
  <si>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</si>
  <si>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</si>
  <si>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</si>
  <si>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</si>
  <si>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</si>
  <si>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</si>
  <si>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</si>
  <si>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</si>
  <si>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</si>
  <si>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</si>
  <si>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</si>
  <si>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</si>
  <si>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</si>
  <si>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</si>
  <si>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</si>
  <si>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</si>
  <si>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</si>
  <si>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</si>
  <si>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</si>
  <si>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</si>
  <si>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</si>
  <si>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</si>
  <si>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</si>
  <si>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</si>
  <si>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</si>
  <si>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</si>
  <si>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</si>
  <si>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</si>
  <si>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</si>
  <si>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</si>
  <si>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</si>
  <si>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</si>
  <si>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</si>
  <si>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</si>
  <si>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</si>
  <si>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</si>
  <si>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</si>
  <si>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</si>
  <si>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</si>
  <si>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</si>
  <si>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</si>
  <si>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</si>
  <si>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</si>
  <si>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</si>
  <si>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</si>
  <si>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</si>
  <si>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</si>
  <si>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</si>
  <si>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</si>
  <si>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</si>
  <si>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</si>
  <si>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</si>
  <si>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</si>
  <si>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</si>
  <si>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</si>
  <si>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</si>
  <si>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</si>
  <si>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</si>
  <si>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</si>
  <si>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</si>
  <si>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</si>
  <si>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</si>
  <si>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</si>
  <si>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</si>
  <si>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</si>
  <si>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</si>
  <si>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</si>
  <si>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</si>
  <si>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</si>
  <si>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</si>
  <si>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</si>
  <si>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</si>
  <si>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</si>
  <si>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</si>
  <si>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</si>
  <si>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</si>
  <si>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</si>
  <si>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</si>
  <si>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</si>
  <si>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</si>
  <si>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</si>
  <si>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</si>
  <si>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</si>
  <si>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</si>
  <si>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</si>
  <si>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</si>
  <si>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</si>
  <si>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</si>
  <si>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</si>
  <si>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</si>
  <si>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</si>
  <si>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</si>
  <si>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</si>
  <si>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</si>
  <si>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</si>
  <si>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</si>
  <si>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</si>
  <si>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</si>
  <si>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</si>
  <si>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</si>
  <si>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</si>
  <si>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</si>
  <si>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</si>
  <si>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</si>
  <si>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</si>
  <si>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</si>
  <si>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</si>
  <si>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</si>
  <si>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</si>
  <si>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</si>
  <si>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</si>
  <si>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</si>
  <si>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</si>
  <si>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</si>
  <si>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</si>
  <si>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</si>
  <si>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</si>
  <si>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</si>
  <si>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</si>
  <si>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</si>
  <si>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</si>
  <si>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</si>
  <si>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</si>
  <si>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</si>
  <si>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</si>
  <si>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</si>
  <si>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</si>
  <si>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</si>
  <si>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</si>
  <si>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</si>
  <si>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</si>
  <si>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</si>
  <si>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</si>
  <si>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</si>
  <si>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</si>
  <si>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</si>
  <si>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</si>
  <si>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</si>
  <si>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</si>
  <si>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</si>
  <si>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</si>
  <si>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</si>
  <si>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</si>
  <si>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</si>
  <si>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</si>
  <si>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</si>
  <si>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</si>
  <si>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</si>
  <si>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</si>
  <si>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</si>
  <si>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</si>
  <si>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</si>
  <si>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</si>
  <si>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</si>
  <si>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</si>
  <si>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</si>
  <si>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</si>
  <si>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</si>
  <si>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</si>
  <si>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</si>
  <si>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</si>
  <si>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</si>
  <si>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</si>
  <si>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</si>
  <si>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</si>
  <si>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</si>
  <si>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</si>
  <si>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</si>
  <si>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</si>
  <si>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</si>
  <si>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</si>
  <si>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</si>
  <si>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</si>
  <si>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</si>
  <si>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</si>
  <si>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</si>
  <si>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</si>
  <si>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</si>
  <si>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</si>
  <si>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</si>
  <si>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</si>
  <si>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</si>
  <si>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</si>
  <si>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</si>
  <si>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</si>
  <si>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</si>
  <si>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</si>
  <si>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</si>
  <si>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</si>
  <si>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</si>
  <si>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</si>
  <si>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</si>
  <si>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</si>
  <si>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</si>
  <si>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</si>
  <si>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</si>
  <si>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</si>
  <si>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</si>
  <si>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</si>
  <si>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</si>
  <si>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</si>
  <si>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</si>
  <si>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</si>
  <si>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</si>
  <si>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</si>
  <si>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</si>
  <si>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</si>
  <si>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</si>
  <si>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</si>
  <si>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</si>
  <si>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</si>
  <si>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</si>
  <si>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</si>
  <si>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</si>
  <si>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</si>
  <si>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</si>
  <si>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</si>
  <si>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</si>
  <si>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</si>
  <si>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</si>
  <si>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</si>
  <si>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</si>
  <si>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</si>
  <si>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</si>
  <si>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</si>
  <si>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</si>
  <si>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</si>
  <si>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</si>
  <si>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</si>
  <si>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</si>
  <si>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</si>
  <si>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</si>
  <si>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</si>
  <si>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</si>
  <si>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</si>
  <si>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</si>
  <si>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</si>
  <si>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</si>
  <si>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</si>
  <si>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</si>
  <si>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</si>
  <si>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</si>
  <si>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</si>
  <si>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</si>
  <si>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</si>
  <si>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</si>
  <si>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</si>
  <si>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</si>
  <si>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</si>
  <si>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</si>
  <si>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</si>
  <si>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</si>
  <si>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</si>
  <si>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</si>
  <si>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</si>
  <si>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</si>
  <si>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</si>
  <si>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</si>
  <si>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</si>
  <si>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</si>
  <si>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</si>
  <si>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</si>
  <si>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</si>
  <si>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</si>
  <si>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</si>
  <si>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</si>
  <si>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</si>
  <si>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</si>
  <si>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</si>
  <si>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</si>
  <si>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</si>
  <si>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</si>
  <si>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</si>
  <si>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</si>
  <si>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</si>
  <si>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</si>
  <si>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</si>
  <si>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</si>
  <si>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</si>
  <si>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</si>
  <si>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</si>
  <si>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</si>
  <si>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</si>
  <si>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</si>
  <si>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</si>
  <si>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</si>
  <si>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</si>
  <si>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</si>
  <si>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</si>
  <si>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</si>
  <si>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</si>
  <si>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</si>
  <si>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</si>
  <si>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</si>
  <si>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</si>
  <si>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</si>
  <si>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</si>
  <si>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</si>
  <si>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</si>
  <si>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</si>
  <si>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</si>
  <si>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</si>
  <si>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</si>
  <si>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</si>
  <si>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</si>
  <si>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</si>
  <si>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</si>
  <si>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</si>
  <si>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</si>
  <si>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</si>
  <si>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</si>
  <si>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</si>
  <si>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</si>
  <si>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</si>
  <si>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</si>
  <si>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</si>
  <si>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</si>
  <si>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</si>
  <si>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</si>
  <si>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</si>
  <si>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</si>
  <si>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</si>
  <si>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</si>
  <si>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</si>
  <si>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</si>
  <si>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</si>
  <si>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</si>
  <si>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</si>
  <si>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</si>
  <si>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</si>
  <si>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</si>
  <si>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</si>
  <si>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</si>
  <si>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</si>
  <si>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</si>
  <si>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</si>
  <si>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</si>
  <si>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</si>
  <si>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</si>
  <si>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</si>
  <si>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</si>
  <si>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</si>
  <si>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</si>
  <si>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</si>
  <si>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</si>
  <si>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</si>
  <si>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</si>
  <si>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</si>
  <si>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</si>
  <si>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</si>
  <si>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</si>
  <si>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</si>
  <si>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</si>
  <si>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</si>
  <si>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</si>
  <si>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</si>
  <si>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</si>
  <si>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</si>
  <si>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</si>
  <si>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</si>
  <si>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</si>
  <si>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</si>
  <si>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</si>
  <si>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</si>
  <si>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</si>
  <si>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</si>
  <si>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</si>
  <si>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</si>
  <si>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</si>
  <si>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</si>
  <si>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</si>
  <si>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</si>
  <si>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</si>
  <si>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</si>
  <si>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</si>
  <si>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</si>
  <si>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</si>
  <si>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</si>
  <si>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</si>
  <si>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</si>
  <si>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</si>
  <si>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</si>
  <si>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</si>
  <si>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</si>
  <si>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</si>
  <si>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</si>
  <si>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</si>
  <si>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</si>
  <si>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</si>
  <si>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</si>
  <si>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</si>
  <si>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</si>
  <si>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</si>
  <si>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</si>
  <si>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</si>
  <si>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</si>
  <si>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</si>
  <si>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</si>
  <si>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</si>
  <si>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</si>
  <si>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</si>
  <si>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</si>
  <si>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</si>
  <si>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</si>
  <si>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</si>
  <si>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</si>
  <si>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</si>
  <si>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</si>
  <si>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</si>
  <si>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</si>
  <si>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</si>
  <si>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</si>
  <si>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</si>
  <si>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</si>
  <si>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</si>
  <si>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</si>
  <si>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</si>
  <si>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</si>
  <si>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</si>
  <si>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</si>
  <si>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</si>
  <si>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</si>
  <si>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</si>
  <si>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</si>
  <si>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</si>
  <si>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</si>
  <si>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</si>
  <si>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</si>
  <si>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</si>
  <si>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</si>
  <si>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</si>
  <si>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</si>
  <si>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</si>
  <si>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</si>
  <si>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</si>
  <si>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</si>
  <si>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</si>
  <si>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</si>
  <si>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</si>
  <si>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</si>
  <si>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</si>
  <si>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</si>
  <si>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</si>
  <si>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</si>
  <si>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</si>
  <si>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</si>
  <si>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</si>
  <si>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</si>
  <si>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</si>
  <si>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</si>
  <si>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</si>
  <si>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</si>
  <si>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</si>
  <si>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</si>
  <si>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</si>
  <si>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</si>
  <si>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</si>
  <si>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</si>
  <si>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</si>
  <si>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</si>
  <si>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</si>
  <si>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</si>
  <si>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</si>
  <si>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</si>
  <si>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</si>
  <si>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</si>
  <si>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</si>
  <si>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</si>
  <si>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</si>
  <si>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</si>
  <si>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</si>
  <si>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</si>
  <si>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</si>
  <si>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</si>
  <si>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</si>
  <si>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</si>
  <si>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</si>
  <si>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</si>
  <si>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</si>
  <si>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</si>
  <si>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</si>
  <si>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</si>
  <si>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</si>
  <si>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</si>
  <si>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</si>
  <si>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</si>
  <si>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</si>
  <si>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</si>
  <si>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</si>
  <si>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</si>
  <si>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</si>
  <si>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</si>
  <si>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</si>
  <si>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</si>
  <si>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</si>
  <si>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</si>
  <si>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</si>
  <si>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</si>
  <si>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</si>
  <si>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</si>
  <si>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</si>
  <si>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</si>
  <si>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</si>
  <si>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</si>
  <si>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</si>
  <si>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</si>
  <si>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</si>
  <si>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</si>
  <si>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</si>
  <si>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</si>
  <si>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</si>
  <si>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</si>
  <si>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</si>
  <si>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</si>
  <si>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</si>
  <si>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</si>
  <si>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</si>
  <si>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</si>
  <si>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</si>
  <si>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</si>
  <si>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</si>
  <si>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</si>
  <si>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</si>
  <si>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</si>
  <si>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</si>
  <si>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</si>
  <si>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</si>
  <si>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</si>
  <si>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</si>
  <si>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</si>
  <si>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</si>
  <si>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</si>
  <si>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</si>
  <si>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</si>
  <si>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</si>
  <si>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</si>
  <si>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</si>
  <si>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</si>
  <si>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</si>
  <si>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</si>
  <si>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</si>
  <si>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</si>
  <si>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</si>
  <si>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</si>
  <si>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</si>
  <si>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</si>
  <si>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</si>
  <si>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</si>
  <si>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</si>
  <si>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</si>
  <si>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</si>
  <si>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</si>
  <si>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</si>
  <si>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</si>
  <si>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</si>
  <si>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</si>
  <si>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</si>
  <si>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</si>
  <si>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</si>
  <si>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</si>
  <si>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</si>
  <si>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</si>
  <si>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</si>
  <si>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</si>
  <si>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</si>
  <si>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</si>
  <si>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</si>
  <si>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</si>
  <si>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</si>
  <si>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</si>
  <si>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</si>
  <si>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</si>
  <si>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</si>
  <si>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</si>
  <si>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</si>
  <si>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</si>
  <si>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</si>
  <si>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</si>
  <si>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</si>
  <si>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</si>
  <si>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</si>
  <si>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</si>
  <si>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</si>
  <si>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</si>
  <si>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</si>
  <si>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</si>
  <si>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</si>
  <si>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</si>
  <si>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</si>
  <si>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</si>
  <si>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</si>
  <si>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</si>
  <si>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</si>
  <si>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</si>
  <si>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</si>
  <si>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</si>
  <si>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</si>
  <si>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</si>
  <si>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</si>
  <si>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</si>
  <si>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</si>
  <si>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</si>
  <si>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</si>
  <si>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</si>
  <si>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</si>
  <si>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</si>
  <si>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</si>
  <si>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</si>
  <si>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</si>
  <si>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</si>
  <si>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</si>
  <si>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</si>
  <si>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</si>
  <si>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</si>
  <si>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</si>
  <si>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</si>
  <si>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</si>
  <si>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</si>
  <si>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</si>
  <si>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</si>
  <si>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</si>
  <si>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</si>
  <si>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</si>
  <si>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</si>
  <si>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</si>
  <si>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</si>
  <si>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</si>
  <si>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</si>
  <si>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</si>
  <si>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</si>
  <si>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</si>
  <si>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</si>
  <si>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</si>
  <si>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</si>
  <si>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</si>
  <si>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</si>
  <si>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</si>
  <si>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</si>
  <si>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</si>
  <si>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</si>
  <si>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</si>
  <si>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</si>
  <si>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</si>
  <si>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</si>
  <si>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</si>
  <si>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</si>
  <si>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</si>
  <si>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</si>
  <si>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</si>
  <si>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</si>
  <si>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</si>
  <si>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</si>
  <si>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</si>
  <si>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</si>
  <si>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</si>
  <si>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</si>
  <si>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</si>
  <si>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</si>
  <si>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</si>
  <si>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</si>
  <si>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</si>
  <si>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</si>
  <si>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</si>
  <si>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</si>
  <si>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</si>
  <si>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</si>
  <si>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</si>
  <si>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</si>
  <si>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</si>
  <si>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</si>
  <si>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</si>
  <si>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</si>
  <si>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</si>
  <si>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</si>
  <si>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</si>
  <si>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</si>
  <si>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</si>
  <si>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</si>
  <si>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</si>
  <si>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</si>
  <si>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</si>
  <si>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</si>
  <si>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</si>
  <si>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</si>
  <si>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</si>
  <si>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</si>
  <si>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</si>
  <si>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</si>
  <si>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</si>
  <si>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</si>
  <si>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</si>
  <si>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</si>
  <si>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</si>
  <si>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</si>
  <si>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</si>
  <si>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</si>
  <si>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</si>
  <si>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</si>
  <si>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</si>
  <si>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</si>
  <si>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</si>
  <si>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</si>
  <si>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</si>
  <si>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</si>
  <si>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</si>
  <si>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</si>
  <si>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</si>
  <si>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</si>
  <si>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</si>
  <si>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</si>
  <si>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</si>
  <si>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</si>
  <si>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</si>
  <si>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</si>
  <si>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</si>
  <si>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</si>
  <si>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</si>
  <si>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</si>
  <si>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</si>
  <si>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</si>
  <si>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</si>
  <si>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</si>
  <si>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</si>
  <si>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</si>
  <si>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</si>
  <si>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</si>
  <si>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</si>
  <si>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</si>
  <si>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</si>
  <si>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</si>
  <si>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</si>
  <si>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</si>
  <si>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</si>
  <si>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</si>
  <si>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</si>
  <si>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</si>
  <si>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</si>
  <si>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</si>
  <si>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</si>
  <si>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</si>
  <si>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</si>
  <si>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</si>
  <si>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</si>
  <si>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</si>
  <si>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</si>
  <si>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</si>
  <si>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</si>
  <si>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</si>
  <si>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</si>
  <si>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</si>
  <si>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</si>
  <si>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</si>
  <si>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</si>
  <si>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</si>
  <si>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</si>
  <si>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</si>
  <si>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</si>
  <si>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</si>
  <si>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</si>
  <si>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</si>
  <si>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</si>
  <si>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</si>
  <si>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</si>
  <si>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</si>
  <si>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</si>
  <si>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</si>
  <si>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</si>
  <si>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</si>
  <si>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</si>
  <si>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</si>
  <si>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</si>
  <si>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</si>
  <si>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</si>
  <si>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</si>
  <si>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</si>
  <si>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</si>
  <si>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</si>
  <si>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</si>
  <si>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</si>
  <si>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</si>
  <si>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</si>
  <si>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</si>
  <si>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</si>
  <si>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</si>
  <si>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</si>
  <si>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</si>
  <si>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</si>
  <si>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</si>
  <si>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</si>
  <si>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</si>
  <si>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</si>
  <si>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</si>
  <si>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</si>
  <si>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</si>
  <si>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</si>
  <si>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</si>
  <si>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</si>
  <si>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</si>
  <si>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</si>
  <si>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</si>
  <si>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</si>
  <si>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</si>
  <si>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</si>
  <si>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</si>
  <si>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</si>
  <si>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</si>
  <si>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</si>
  <si>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</si>
  <si>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</si>
  <si>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</si>
  <si>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</si>
  <si>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</si>
  <si>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</si>
  <si>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</si>
  <si>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</si>
  <si>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</si>
  <si>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</si>
  <si>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</si>
  <si>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</si>
  <si>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</si>
  <si>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</si>
  <si>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</si>
  <si>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</si>
  <si>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</si>
  <si>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</si>
  <si>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</si>
  <si>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</si>
  <si>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</si>
  <si>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</si>
  <si>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</si>
  <si>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</si>
  <si>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</si>
  <si>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</si>
  <si>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</si>
  <si>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</si>
  <si>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</si>
  <si>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</si>
  <si>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</si>
  <si>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</si>
  <si>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</si>
  <si>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</si>
  <si>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</si>
  <si>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</si>
  <si>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</si>
  <si>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</si>
  <si>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</si>
  <si>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</si>
  <si>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</si>
  <si>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</si>
  <si>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</si>
  <si>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</si>
  <si>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</si>
  <si>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</si>
  <si>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</si>
  <si>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</si>
  <si>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</si>
  <si>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</si>
  <si>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</si>
  <si>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</si>
  <si>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</si>
  <si>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</si>
  <si>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</si>
  <si>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</si>
  <si>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</si>
  <si>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</si>
  <si>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</si>
  <si>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</si>
  <si>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</si>
  <si>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</si>
  <si>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</si>
  <si>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</si>
  <si>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</si>
  <si>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</si>
  <si>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</si>
  <si>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</si>
  <si>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</si>
  <si>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</si>
  <si>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</si>
  <si>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</si>
  <si>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</si>
  <si>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</si>
  <si>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</si>
  <si>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</si>
  <si>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</si>
  <si>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</si>
  <si>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</si>
  <si>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</si>
  <si>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</si>
  <si>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</si>
  <si>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</si>
  <si>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</si>
  <si>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</si>
  <si>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</si>
  <si>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</si>
  <si>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</si>
  <si>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</si>
  <si>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</si>
  <si>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</si>
  <si>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</si>
  <si>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</si>
  <si>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</si>
  <si>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</si>
  <si>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</si>
  <si>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</si>
  <si>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</si>
  <si>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</si>
  <si>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</si>
  <si>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</si>
  <si>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</si>
  <si>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</si>
  <si>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</si>
  <si>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</si>
  <si>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</si>
  <si>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</si>
  <si>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</si>
  <si>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</si>
  <si>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</si>
  <si>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</si>
  <si>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</si>
  <si>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</si>
  <si>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</si>
  <si>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</si>
  <si>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</si>
  <si>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</si>
  <si>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</si>
  <si>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</si>
  <si>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</si>
  <si>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</si>
  <si>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</si>
  <si>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</si>
  <si>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</si>
  <si>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</si>
  <si>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</si>
  <si>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</si>
  <si>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</si>
  <si>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</si>
  <si>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</si>
  <si>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</si>
  <si>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</si>
  <si>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</si>
  <si>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</si>
  <si>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</si>
  <si>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</si>
  <si>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</si>
  <si>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</si>
  <si>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</si>
  <si>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</si>
  <si>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</si>
  <si>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</si>
  <si>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</si>
  <si>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</si>
  <si>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</si>
  <si>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</si>
  <si>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</si>
  <si>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</si>
  <si>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</si>
  <si>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</si>
  <si>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</si>
  <si>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</si>
  <si>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</si>
  <si>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</si>
  <si>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</si>
  <si>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</si>
  <si>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</si>
  <si>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</si>
  <si>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</si>
  <si>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</si>
  <si>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</si>
  <si>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</si>
  <si>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</si>
  <si>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</si>
  <si>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</si>
  <si>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</si>
  <si>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</si>
  <si>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</si>
  <si>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</si>
  <si>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</si>
  <si>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</si>
  <si>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</si>
  <si>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</si>
  <si>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</si>
  <si>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</si>
  <si>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</si>
  <si>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</si>
  <si>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</si>
  <si>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</si>
  <si>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</si>
  <si>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</si>
  <si>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</si>
  <si>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</si>
  <si>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</si>
  <si>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</si>
  <si>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</si>
  <si>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</si>
  <si>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</si>
  <si>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</si>
  <si>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</si>
  <si>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</si>
  <si>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</si>
  <si>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</si>
  <si>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</si>
  <si>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</si>
  <si>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</si>
  <si>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</si>
  <si>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</si>
  <si>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</si>
  <si>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</si>
  <si>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</si>
  <si>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</si>
  <si>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</si>
  <si>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</si>
  <si>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</si>
  <si>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</si>
  <si>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</si>
  <si>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</si>
  <si>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</si>
  <si>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</si>
  <si>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</si>
  <si>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</si>
  <si>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</si>
  <si>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</si>
  <si>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</si>
  <si>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</si>
  <si>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</si>
  <si>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</si>
  <si>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</si>
  <si>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</si>
  <si>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</si>
  <si>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</si>
  <si>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</si>
  <si>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</si>
  <si>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</si>
  <si>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</si>
  <si>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</si>
  <si>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</si>
  <si>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</si>
  <si>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</si>
  <si>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</si>
  <si>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</si>
  <si>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</si>
  <si>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</si>
  <si>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</si>
  <si>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</si>
  <si>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</si>
  <si>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</si>
  <si>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</si>
  <si>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</si>
  <si>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</si>
  <si>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</si>
  <si>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</si>
  <si>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</si>
  <si>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</si>
  <si>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</si>
  <si>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</si>
  <si>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</si>
  <si>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</si>
  <si>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</si>
  <si>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</si>
  <si>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</si>
  <si>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</si>
  <si>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</si>
  <si>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</si>
  <si>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</si>
  <si>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</si>
  <si>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</si>
  <si>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</si>
  <si>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</si>
  <si>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</si>
  <si>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</si>
  <si>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</si>
  <si>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</si>
  <si>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</si>
  <si>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</si>
  <si>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</si>
  <si>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</si>
  <si>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</si>
  <si>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</si>
  <si>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</si>
  <si>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</si>
  <si>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</si>
  <si>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</si>
  <si>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</si>
  <si>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</si>
  <si>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</si>
  <si>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</si>
  <si>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</si>
  <si>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</si>
  <si>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</si>
  <si>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</si>
  <si>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</si>
  <si>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</si>
  <si>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</si>
  <si>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</si>
  <si>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</si>
  <si>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</si>
  <si>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</si>
  <si>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</si>
  <si>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</si>
  <si>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</si>
  <si>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</si>
  <si>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</si>
  <si>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</si>
  <si>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</si>
  <si>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</si>
  <si>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</si>
  <si>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</si>
  <si>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</si>
  <si>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</si>
  <si>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</si>
  <si>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</si>
  <si>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</si>
  <si>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</si>
  <si>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</si>
  <si>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</si>
  <si>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</si>
  <si>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</si>
  <si>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</si>
  <si>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</si>
  <si>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</si>
  <si>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</si>
  <si>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</si>
  <si>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</si>
  <si>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</si>
  <si>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</si>
  <si>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</si>
  <si>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</si>
  <si>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</si>
  <si>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</si>
  <si>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</si>
  <si>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</si>
  <si>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</si>
  <si>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</si>
  <si>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</si>
  <si>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</si>
  <si>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</si>
  <si>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</si>
  <si>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</si>
  <si>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</si>
  <si>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</si>
  <si>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</si>
  <si>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</si>
  <si>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</si>
  <si>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</si>
  <si>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</si>
  <si>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</si>
  <si>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</si>
  <si>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</si>
  <si>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</si>
  <si>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</si>
  <si>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</si>
  <si>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</si>
  <si>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</si>
  <si>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</si>
  <si>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</si>
  <si>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</si>
  <si>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</si>
  <si>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</si>
  <si>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</si>
  <si>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</si>
  <si>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</si>
  <si>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</si>
  <si>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</si>
  <si>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</si>
  <si>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</si>
  <si>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</si>
  <si>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</si>
  <si>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</si>
  <si>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</si>
  <si>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</si>
  <si>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</si>
  <si>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</si>
  <si>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</si>
  <si>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</si>
  <si>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</si>
  <si>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</si>
  <si>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</si>
  <si>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</si>
  <si>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</si>
  <si>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</si>
  <si>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</si>
  <si>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</si>
  <si>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</si>
  <si>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</si>
  <si>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</si>
  <si>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</si>
  <si>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</si>
  <si>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</si>
  <si>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</si>
  <si>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</si>
  <si>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</si>
  <si>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</si>
  <si>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</si>
  <si>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</si>
  <si>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</si>
  <si>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</si>
  <si>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</si>
  <si>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</si>
  <si>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</si>
  <si>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</si>
  <si>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</si>
  <si>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</si>
  <si>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</si>
  <si>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</si>
  <si>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</si>
  <si>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</si>
  <si>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</si>
  <si>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</si>
  <si>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</si>
  <si>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</si>
  <si>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</si>
  <si>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</si>
  <si>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</si>
  <si>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</si>
  <si>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</si>
  <si>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</si>
  <si>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</si>
  <si>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</si>
  <si>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</si>
  <si>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</si>
  <si>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</si>
  <si>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</si>
  <si>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</si>
  <si>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</si>
  <si>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</si>
  <si>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</si>
  <si>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</si>
  <si>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</si>
  <si>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</si>
  <si>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</si>
  <si>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</si>
  <si>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</si>
  <si>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</si>
  <si>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</si>
  <si>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</si>
  <si>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</si>
  <si>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</si>
  <si>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</si>
  <si>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</si>
  <si>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</si>
  <si>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</si>
  <si>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</si>
  <si>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</si>
  <si>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</si>
  <si>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</si>
  <si>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</si>
  <si>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</si>
  <si>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</si>
  <si>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</si>
  <si>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</si>
  <si>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</si>
  <si>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</si>
  <si>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</si>
  <si>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</si>
  <si>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</si>
  <si>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</si>
  <si>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</si>
  <si>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</si>
  <si>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</si>
  <si>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</si>
  <si>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</si>
  <si>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</si>
  <si>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</si>
  <si>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</si>
  <si>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</si>
  <si>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</si>
  <si>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</si>
  <si>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</si>
  <si>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</si>
  <si>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</si>
  <si>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</si>
  <si>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</si>
  <si>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</si>
  <si>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</si>
  <si>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</si>
  <si>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</si>
  <si>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</si>
  <si>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</si>
  <si>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</si>
  <si>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</si>
  <si>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</si>
  <si>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</si>
  <si>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</si>
  <si>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</si>
  <si>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</si>
  <si>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</si>
  <si>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</si>
  <si>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</si>
  <si>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</si>
  <si>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</si>
  <si>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</si>
  <si>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</si>
  <si>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</si>
  <si>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</si>
  <si>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</si>
  <si>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</si>
  <si>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</si>
  <si>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</si>
  <si>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</si>
  <si>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</si>
  <si>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</si>
  <si>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</si>
  <si>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</si>
  <si>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</si>
  <si>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</si>
  <si>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</si>
  <si>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</si>
  <si>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</si>
  <si>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</si>
  <si>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</si>
  <si>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</si>
  <si>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</si>
  <si>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</si>
  <si>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</si>
  <si>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</si>
  <si>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</si>
  <si>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</si>
  <si>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</si>
  <si>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</si>
  <si>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</si>
  <si>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</si>
  <si>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</si>
  <si>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</si>
  <si>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</si>
  <si>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</si>
  <si>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</si>
  <si>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</si>
  <si>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</si>
  <si>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</si>
  <si>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</si>
  <si>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</si>
  <si>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</si>
  <si>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</si>
  <si>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</si>
  <si>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</si>
  <si>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</si>
  <si>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</si>
  <si>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</si>
  <si>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</si>
  <si>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</si>
  <si>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</si>
  <si>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</si>
  <si>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</si>
  <si>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</si>
  <si>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</si>
  <si>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</si>
  <si>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</si>
  <si>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</si>
  <si>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</si>
  <si>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</si>
  <si>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</si>
  <si>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</si>
  <si>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</si>
  <si>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</si>
  <si>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</si>
  <si>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</si>
  <si>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</si>
  <si>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</si>
  <si>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</si>
  <si>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</si>
  <si>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</si>
  <si>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</si>
  <si>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</si>
  <si>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</si>
  <si>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</si>
  <si>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</si>
  <si>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</si>
  <si>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</si>
  <si>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</si>
  <si>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</si>
  <si>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</si>
  <si>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</si>
  <si>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</si>
  <si>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</si>
  <si>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</si>
  <si>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</si>
  <si>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</si>
  <si>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</si>
  <si>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</si>
  <si>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</si>
  <si>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</si>
  <si>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</si>
  <si>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</si>
  <si>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</si>
  <si>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</si>
  <si>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</si>
  <si>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</si>
  <si>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</si>
  <si>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</si>
  <si>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</si>
  <si>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</si>
  <si>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</si>
  <si>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</si>
  <si>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</si>
  <si>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</si>
  <si>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</si>
  <si>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</si>
  <si>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</si>
  <si>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</si>
  <si>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</si>
  <si>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</si>
  <si>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</si>
  <si>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</si>
  <si>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</si>
  <si>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</si>
  <si>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</si>
  <si>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</si>
  <si>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</si>
  <si>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</si>
  <si>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</si>
  <si>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</si>
  <si>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</si>
  <si>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</si>
  <si>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</si>
  <si>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</si>
  <si>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</si>
  <si>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</si>
  <si>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</si>
  <si>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</si>
  <si>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</si>
  <si>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</si>
  <si>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</si>
  <si>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</si>
  <si>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</si>
  <si>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</si>
  <si>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</si>
  <si>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</si>
  <si>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</si>
  <si>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</si>
  <si>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</si>
  <si>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</si>
  <si>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</si>
  <si>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</si>
  <si>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</si>
  <si>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</si>
  <si>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</si>
  <si>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</si>
  <si>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</si>
  <si>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</si>
  <si>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</si>
  <si>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</si>
  <si>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</si>
  <si>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</si>
  <si>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</si>
  <si>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</si>
  <si>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</si>
  <si>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</si>
  <si>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</si>
  <si>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</si>
  <si>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</si>
  <si>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</si>
  <si>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</si>
  <si>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</si>
  <si>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</si>
  <si>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</si>
  <si>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</si>
  <si>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</si>
  <si>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</si>
  <si>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</si>
  <si>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</si>
  <si>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</si>
  <si>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</si>
  <si>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</si>
  <si>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</si>
  <si>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</si>
  <si>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</si>
  <si>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</si>
  <si>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</si>
  <si>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</si>
  <si>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</si>
  <si>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</si>
  <si>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</si>
  <si>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</si>
  <si>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</si>
  <si>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</si>
  <si>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</si>
  <si>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</si>
  <si>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</si>
  <si>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</si>
  <si>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</si>
  <si>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</si>
  <si>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</si>
  <si>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</si>
  <si>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</si>
  <si>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</si>
  <si>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</si>
  <si>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</si>
  <si>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</si>
  <si>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</si>
  <si>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</si>
  <si>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</si>
  <si>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</si>
  <si>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</si>
  <si>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</si>
  <si>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</si>
  <si>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</si>
  <si>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</si>
  <si>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</si>
  <si>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</si>
  <si>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</si>
  <si>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</si>
  <si>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</si>
  <si>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</si>
  <si>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</si>
  <si>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</si>
  <si>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</si>
  <si>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</si>
  <si>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</si>
  <si>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</si>
  <si>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</si>
  <si>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</si>
  <si>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</si>
  <si>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</si>
  <si>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</si>
  <si>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</si>
  <si>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</si>
  <si>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</si>
  <si>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</si>
  <si>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</si>
  <si>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</si>
  <si>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</si>
  <si>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</si>
  <si>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</si>
  <si>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</si>
  <si>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</si>
  <si>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</si>
  <si>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</si>
  <si>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</si>
  <si>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</si>
  <si>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</si>
  <si>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</si>
  <si>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</si>
  <si>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</si>
  <si>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</si>
  <si>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</si>
  <si>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</si>
  <si>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</si>
  <si>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</si>
  <si>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</si>
  <si>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</si>
  <si>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</si>
  <si>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</si>
  <si>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</si>
  <si>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</si>
  <si>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</si>
  <si>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</si>
  <si>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</si>
  <si>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</si>
  <si>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</si>
  <si>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</si>
  <si>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</si>
  <si>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</si>
  <si>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</si>
  <si>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</si>
  <si>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</si>
  <si>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</si>
  <si>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</si>
  <si>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</si>
  <si>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</si>
  <si>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</si>
  <si>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</si>
  <si>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</si>
  <si>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</si>
  <si>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</si>
  <si>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</si>
  <si>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</si>
  <si>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</si>
  <si>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</si>
  <si>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</si>
  <si>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</si>
  <si>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</si>
  <si>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</si>
  <si>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</si>
  <si>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</si>
  <si>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</si>
  <si>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</si>
  <si>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</si>
  <si>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</si>
  <si>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</si>
  <si>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</si>
  <si>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</si>
  <si>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</si>
  <si>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</si>
  <si>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</si>
  <si>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</si>
  <si>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</si>
  <si>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</si>
  <si>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</si>
  <si>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</si>
  <si>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</si>
  <si>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</si>
  <si>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</si>
  <si>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</si>
  <si>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</si>
  <si>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</si>
  <si>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</si>
  <si>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</si>
  <si>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</si>
  <si>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</si>
  <si>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</si>
  <si>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</si>
  <si>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</si>
  <si>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</si>
  <si>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</si>
  <si>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</si>
  <si>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</si>
  <si>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</si>
  <si>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</si>
  <si>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</si>
  <si>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</si>
  <si>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</si>
  <si>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</si>
  <si>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</si>
  <si>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</si>
  <si>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</si>
  <si>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</si>
  <si>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</si>
  <si>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</si>
  <si>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</si>
  <si>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</si>
  <si>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</si>
  <si>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</si>
  <si>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</si>
  <si>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</si>
  <si>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</si>
  <si>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</si>
  <si>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</si>
  <si>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</si>
  <si>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</si>
  <si>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</si>
  <si>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</si>
  <si>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</si>
  <si>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</si>
  <si>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</si>
  <si>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</si>
  <si>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</si>
  <si>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</si>
  <si>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</si>
  <si>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</si>
  <si>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</si>
  <si>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</si>
  <si>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</si>
  <si>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</si>
  <si>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</si>
  <si>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</si>
  <si>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</si>
  <si>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</si>
  <si>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</si>
  <si>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</si>
  <si>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</si>
  <si>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</si>
  <si>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</si>
  <si>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</si>
  <si>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</si>
  <si>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</si>
  <si>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</si>
  <si>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</si>
  <si>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</si>
  <si>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</si>
  <si>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</si>
  <si>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</si>
  <si>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</si>
  <si>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</si>
  <si>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</si>
  <si>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</si>
  <si>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</si>
  <si>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</si>
  <si>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</si>
  <si>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</si>
  <si>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</si>
  <si>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</si>
  <si>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</si>
  <si>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</si>
  <si>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</si>
  <si>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</si>
  <si>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</si>
  <si>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</si>
  <si>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</si>
  <si>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</si>
  <si>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</si>
  <si>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</si>
  <si>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</si>
  <si>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</si>
  <si>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</si>
  <si>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</si>
  <si>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</si>
  <si>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</si>
  <si>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</si>
  <si>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</si>
  <si>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</si>
  <si>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</si>
  <si>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</si>
  <si>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</si>
  <si>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</si>
  <si>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</si>
  <si>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</si>
  <si>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</si>
  <si>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</si>
  <si>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</si>
  <si>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</si>
  <si>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</si>
  <si>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</si>
  <si>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</si>
  <si>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</si>
  <si>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</si>
  <si>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</si>
  <si>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</si>
  <si>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</si>
  <si>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</si>
  <si>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</si>
  <si>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</si>
  <si>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</si>
  <si>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</si>
  <si>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</si>
  <si>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</si>
  <si>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</si>
  <si>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</si>
  <si>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</si>
  <si>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</si>
  <si>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</si>
  <si>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</si>
  <si>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</si>
  <si>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</si>
  <si>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</si>
  <si>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</si>
  <si>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</si>
  <si>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</si>
  <si>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</si>
  <si>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</si>
  <si>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</si>
  <si>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</si>
  <si>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</si>
  <si>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</si>
  <si>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</si>
  <si>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</si>
  <si>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</si>
  <si>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</si>
  <si>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</si>
  <si>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</si>
  <si>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</si>
  <si>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</si>
  <si>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</si>
  <si>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</si>
  <si>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</si>
  <si>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</si>
  <si>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</si>
  <si>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</si>
  <si>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</si>
  <si>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</si>
  <si>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</si>
  <si>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</si>
  <si>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</si>
  <si>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</si>
  <si>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</si>
  <si>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</si>
  <si>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</si>
  <si>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</si>
  <si>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</si>
  <si>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</si>
  <si>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</si>
  <si>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</si>
  <si>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</si>
  <si>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</si>
  <si>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</si>
  <si>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</si>
  <si>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</si>
  <si>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</si>
  <si>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</si>
  <si>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</si>
  <si>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</si>
  <si>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</si>
  <si>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</si>
  <si>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</si>
  <si>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</si>
  <si>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</si>
  <si>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</si>
  <si>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</si>
  <si>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</si>
  <si>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</si>
  <si>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</si>
  <si>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</si>
  <si>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</si>
  <si>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</si>
  <si>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</si>
  <si>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</si>
  <si>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</si>
  <si>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</si>
  <si>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</si>
  <si>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</si>
  <si>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</si>
  <si>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</si>
  <si>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</si>
  <si>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</si>
  <si>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</si>
  <si>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</si>
  <si>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</si>
  <si>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</si>
  <si>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</si>
  <si>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</si>
  <si>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</si>
  <si>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</si>
  <si>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</si>
  <si>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</si>
  <si>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</si>
  <si>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</si>
  <si>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</si>
  <si>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</si>
  <si>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</si>
  <si>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</si>
  <si>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</si>
  <si>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</si>
  <si>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</si>
  <si>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</si>
  <si>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</si>
  <si>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</si>
  <si>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</si>
  <si>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</si>
  <si>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</si>
  <si>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</si>
  <si>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</si>
  <si>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</si>
  <si>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</si>
  <si>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</si>
  <si>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</si>
  <si>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</si>
  <si>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</si>
  <si>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</si>
  <si>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</si>
  <si>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</si>
  <si>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</si>
  <si>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</si>
  <si>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</si>
  <si>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</si>
  <si>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</si>
  <si>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</si>
  <si>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</si>
  <si>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</si>
  <si>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</si>
  <si>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</si>
  <si>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</si>
  <si>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</si>
  <si>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</si>
  <si>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</si>
  <si>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</si>
  <si>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</si>
  <si>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</si>
  <si>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</si>
  <si>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</si>
  <si>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</si>
  <si>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</si>
  <si>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</si>
  <si>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</si>
  <si>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</si>
  <si>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</si>
  <si>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</si>
  <si>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</si>
  <si>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</si>
  <si>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</si>
  <si>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</si>
  <si>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</si>
  <si>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</si>
  <si>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</si>
  <si>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</si>
  <si>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</si>
  <si>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</si>
  <si>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</si>
  <si>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</si>
  <si>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</si>
  <si>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</si>
  <si>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</si>
  <si>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</si>
  <si>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</si>
  <si>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</si>
  <si>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</si>
  <si>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</si>
  <si>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</si>
  <si>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</si>
  <si>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</si>
  <si>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</si>
  <si>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</si>
  <si>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</si>
  <si>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</si>
  <si>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</si>
  <si>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</si>
  <si>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</si>
  <si>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</si>
  <si>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</si>
  <si>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</si>
  <si>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</si>
  <si>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</si>
  <si>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</si>
  <si>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</si>
  <si>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</si>
  <si>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</si>
  <si>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</si>
  <si>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</si>
  <si>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</si>
  <si>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</si>
  <si>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</si>
  <si>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</si>
  <si>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</si>
  <si>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</si>
  <si>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</si>
  <si>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</si>
  <si>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</si>
  <si>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</si>
  <si>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</si>
  <si>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</si>
  <si>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</si>
  <si>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</si>
  <si>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</si>
  <si>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</si>
  <si>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</si>
  <si>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</si>
  <si>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</si>
  <si>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</si>
  <si>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</si>
  <si>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</si>
  <si>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</si>
  <si>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</si>
  <si>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</si>
  <si>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</si>
  <si>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</si>
  <si>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</si>
  <si>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</si>
  <si>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</si>
  <si>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</si>
  <si>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</si>
  <si>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</si>
  <si>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</si>
  <si>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</si>
  <si>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</si>
  <si>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</si>
  <si>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</si>
  <si>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</si>
  <si>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</si>
  <si>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</si>
  <si>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</si>
  <si>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</si>
  <si>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</si>
  <si>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</si>
  <si>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</si>
  <si>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</si>
  <si>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</si>
  <si>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</si>
  <si>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</si>
  <si>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</si>
  <si>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</si>
  <si>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</si>
  <si>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</si>
  <si>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</si>
  <si>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</si>
  <si>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</si>
  <si>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</si>
  <si>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</si>
  <si>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</si>
  <si>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</si>
  <si>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</si>
  <si>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</si>
  <si>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</si>
  <si>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</si>
  <si>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</si>
  <si>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</si>
  <si>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</si>
  <si>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</si>
  <si>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</si>
  <si>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</si>
  <si>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</si>
  <si>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</si>
  <si>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</si>
  <si>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</si>
  <si>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</si>
  <si>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</si>
  <si>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</si>
  <si>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</si>
  <si>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</si>
  <si>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</si>
  <si>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</si>
  <si>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</si>
  <si>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</si>
  <si>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</si>
  <si>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</si>
  <si>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</si>
  <si>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</si>
  <si>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</si>
  <si>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</si>
  <si>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</si>
  <si>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</si>
  <si>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</si>
  <si>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</si>
  <si>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</si>
  <si>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</si>
  <si>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</si>
  <si>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</si>
  <si>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</si>
  <si>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</si>
  <si>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</si>
  <si>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</si>
  <si>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</si>
  <si>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</si>
  <si>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</si>
  <si>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</si>
  <si>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</si>
  <si>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</si>
  <si>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</si>
  <si>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</si>
  <si>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</si>
  <si>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</si>
  <si>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</si>
  <si>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</si>
  <si>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</si>
  <si>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</si>
  <si>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</si>
  <si>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</si>
  <si>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</si>
  <si>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</si>
  <si>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</si>
  <si>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</si>
  <si>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</si>
  <si>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</si>
  <si>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</si>
  <si>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</si>
  <si>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</si>
  <si>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</si>
  <si>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</si>
  <si>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</si>
  <si>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</si>
  <si>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</si>
  <si>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</si>
  <si>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</si>
  <si>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</si>
  <si>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</si>
  <si>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</si>
  <si>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</si>
  <si>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</si>
  <si>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</si>
  <si>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</si>
  <si>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</si>
  <si>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</si>
  <si>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</si>
  <si>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</si>
  <si>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</si>
  <si>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</si>
  <si>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</si>
  <si>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</si>
  <si>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</si>
  <si>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</si>
  <si>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</si>
  <si>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</si>
  <si>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</si>
  <si>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</si>
  <si>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</si>
  <si>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</si>
  <si>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</si>
  <si>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</si>
  <si>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</si>
  <si>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</si>
  <si>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</si>
  <si>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</si>
  <si>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</si>
  <si>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</si>
  <si>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</si>
  <si>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</si>
  <si>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</si>
  <si>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</si>
  <si>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</si>
  <si>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</si>
  <si>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</si>
  <si>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</si>
  <si>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</si>
  <si>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</si>
  <si>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</si>
  <si>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</si>
  <si>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</si>
  <si>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</si>
  <si>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</si>
  <si>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</si>
  <si>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</si>
  <si>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</si>
  <si>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</si>
  <si>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</si>
  <si>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</si>
  <si>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</si>
  <si>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</si>
  <si>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</si>
  <si>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</si>
  <si>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</si>
  <si>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</si>
  <si>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</si>
  <si>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</si>
  <si>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</si>
  <si>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</si>
  <si>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</si>
  <si>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</si>
  <si>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</si>
  <si>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</si>
  <si>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</si>
  <si>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</si>
  <si>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</si>
  <si>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</si>
  <si>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</si>
  <si>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</si>
  <si>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</si>
  <si>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</si>
  <si>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</si>
  <si>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</si>
  <si>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</si>
  <si>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</si>
  <si>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</si>
  <si>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</si>
  <si>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</si>
  <si>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</si>
  <si>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</si>
  <si>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</si>
  <si>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</si>
  <si>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</si>
  <si>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</si>
  <si>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</si>
  <si>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</si>
  <si>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</si>
  <si>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</si>
  <si>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</si>
  <si>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</si>
  <si>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</si>
  <si>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</si>
  <si>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</si>
  <si>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</si>
  <si>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</si>
  <si>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</si>
  <si>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</si>
  <si>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</si>
  <si>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</si>
  <si>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</si>
  <si>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</si>
  <si>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</si>
  <si>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</si>
  <si>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</si>
  <si>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</si>
  <si>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</si>
  <si>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</si>
  <si>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</si>
  <si>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</si>
  <si>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</si>
  <si>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</si>
  <si>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</si>
  <si>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</si>
  <si>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</si>
  <si>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</si>
  <si>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</si>
  <si>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</si>
  <si>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</si>
  <si>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</si>
  <si>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</si>
  <si>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</si>
  <si>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</si>
  <si>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</si>
  <si>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</si>
  <si>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</si>
  <si>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</si>
  <si>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</si>
  <si>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</si>
  <si>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</si>
  <si>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</si>
  <si>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</si>
  <si>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</si>
  <si>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</si>
  <si>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</si>
  <si>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</si>
  <si>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</si>
  <si>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</si>
  <si>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</si>
  <si>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</si>
  <si>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</si>
  <si>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</si>
  <si>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</si>
  <si>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</si>
  <si>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</si>
  <si>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</si>
  <si>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</si>
  <si>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</si>
  <si>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</si>
  <si>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</si>
  <si>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</si>
  <si>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</si>
  <si>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</si>
  <si>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</si>
  <si>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</si>
  <si>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</si>
  <si>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</si>
  <si>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</si>
  <si>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</si>
  <si>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</si>
  <si>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</si>
  <si>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</si>
  <si>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</si>
  <si>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</si>
  <si>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</si>
  <si>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</si>
  <si>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</si>
  <si>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</si>
  <si>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</si>
  <si>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</si>
  <si>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</si>
  <si>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</si>
  <si>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</si>
  <si>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</si>
  <si>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</si>
  <si>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</si>
  <si>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</si>
  <si>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</si>
  <si>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</si>
  <si>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</si>
  <si>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</si>
  <si>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</si>
  <si>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</si>
  <si>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</si>
  <si>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</si>
  <si>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</si>
  <si>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</si>
  <si>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</si>
  <si>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</si>
  <si>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</si>
  <si>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</si>
  <si>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</si>
  <si>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</si>
  <si>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</si>
  <si>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</si>
  <si>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</si>
  <si>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</si>
  <si>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</si>
  <si>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</si>
  <si>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</si>
  <si>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</si>
  <si>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</si>
  <si>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</si>
  <si>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</si>
  <si>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</si>
  <si>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</si>
  <si>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</si>
  <si>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</si>
  <si>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</si>
  <si>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</si>
  <si>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</si>
  <si>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</si>
  <si>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</si>
  <si>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</si>
  <si>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</si>
  <si>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</si>
  <si>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</si>
  <si>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</si>
  <si>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</si>
  <si>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</si>
  <si>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</si>
  <si>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</si>
  <si>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</si>
  <si>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</si>
  <si>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</si>
  <si>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</si>
  <si>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</si>
  <si>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</si>
  <si>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</si>
  <si>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</si>
  <si>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</si>
  <si>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</si>
  <si>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</si>
  <si>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</si>
  <si>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</si>
  <si>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</si>
  <si>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</si>
  <si>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</si>
  <si>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</si>
  <si>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</si>
  <si>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</si>
  <si>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</si>
  <si>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</si>
  <si>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</si>
  <si>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</si>
  <si>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</si>
  <si>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</si>
  <si>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</si>
  <si>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</si>
  <si>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</si>
  <si>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</si>
  <si>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</si>
  <si>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</si>
  <si>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</si>
  <si>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</si>
  <si>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</si>
  <si>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</si>
  <si>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</si>
  <si>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</si>
  <si>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</si>
  <si>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</si>
  <si>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</si>
  <si>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</si>
  <si>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</si>
  <si>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</si>
  <si>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</si>
  <si>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</si>
  <si>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</si>
  <si>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</si>
  <si>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</si>
  <si>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</si>
  <si>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</si>
  <si>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</si>
  <si>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</si>
  <si>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</si>
  <si>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</si>
  <si>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</si>
  <si>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</si>
  <si>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</si>
  <si>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</si>
  <si>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</si>
  <si>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</si>
  <si>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</si>
  <si>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</si>
  <si>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</si>
  <si>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</si>
  <si>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</si>
  <si>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</si>
  <si>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</si>
  <si>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</si>
  <si>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</si>
  <si>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</si>
  <si>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</si>
  <si>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</si>
  <si>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</si>
  <si>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</si>
  <si>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</si>
  <si>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</si>
  <si>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</si>
  <si>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</si>
  <si>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</si>
  <si>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</si>
  <si>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</si>
  <si>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</si>
  <si>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</si>
  <si>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</si>
  <si>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</si>
  <si>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</si>
  <si>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</si>
  <si>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</si>
  <si>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</si>
  <si>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</si>
  <si>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</si>
  <si>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</si>
  <si>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</si>
  <si>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</si>
  <si>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</si>
  <si>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</si>
  <si>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</si>
  <si>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</si>
  <si>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</si>
  <si>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</si>
  <si>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</si>
  <si>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</si>
  <si>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</si>
  <si>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</si>
  <si>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</si>
  <si>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</si>
  <si>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</si>
  <si>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</si>
  <si>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</si>
  <si>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</si>
  <si>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</si>
  <si>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</si>
  <si>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</si>
  <si>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</si>
  <si>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</si>
  <si>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</si>
  <si>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</si>
  <si>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</si>
  <si>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</si>
  <si>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</si>
  <si>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</si>
  <si>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</si>
  <si>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</si>
  <si>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</si>
  <si>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</si>
  <si>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</si>
  <si>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</si>
  <si>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</si>
  <si>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</si>
  <si>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</si>
  <si>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</si>
  <si>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</si>
  <si>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</si>
  <si>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</si>
  <si>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</si>
  <si>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</si>
  <si>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</si>
  <si>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</si>
  <si>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</si>
  <si>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</si>
  <si>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</si>
  <si>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</si>
  <si>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</si>
  <si>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</si>
  <si>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</si>
  <si>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</si>
  <si>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</si>
  <si>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</si>
  <si>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</si>
  <si>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</si>
  <si>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</si>
  <si>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</si>
  <si>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</si>
  <si>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</si>
  <si>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</si>
  <si>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</si>
  <si>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</si>
  <si>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</si>
  <si>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</si>
  <si>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</si>
  <si>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</si>
  <si>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</si>
  <si>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</si>
  <si>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</si>
  <si>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</si>
  <si>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</si>
  <si>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</si>
  <si>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</si>
  <si>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</si>
  <si>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</si>
  <si>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</si>
  <si>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</si>
  <si>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</si>
  <si>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</si>
  <si>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</si>
  <si>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</si>
  <si>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</si>
  <si>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</si>
  <si>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</si>
  <si>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</si>
  <si>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</si>
  <si>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</si>
  <si>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</si>
  <si>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</si>
  <si>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</si>
  <si>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</si>
  <si>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</si>
  <si>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</si>
  <si>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</si>
  <si>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</si>
  <si>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</si>
  <si>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</si>
  <si>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</si>
  <si>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</si>
  <si>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</si>
  <si>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</si>
  <si>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</si>
  <si>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</si>
  <si>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</si>
  <si>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</si>
  <si>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</si>
  <si>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</si>
  <si>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</si>
  <si>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</si>
  <si>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</si>
  <si>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</si>
  <si>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</si>
  <si>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</si>
  <si>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</si>
  <si>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</si>
  <si>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</si>
  <si>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</si>
  <si>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</si>
  <si>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</si>
  <si>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</si>
  <si>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</si>
  <si>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</si>
  <si>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</si>
  <si>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</si>
  <si>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</si>
  <si>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</si>
  <si>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</si>
  <si>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</si>
  <si>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</si>
  <si>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</si>
  <si>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</si>
  <si>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</si>
  <si>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</si>
  <si>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</si>
  <si>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</si>
  <si>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</si>
  <si>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</si>
  <si>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</si>
  <si>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</si>
  <si>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</si>
  <si>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</si>
  <si>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</si>
  <si>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</si>
  <si>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</si>
  <si>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</si>
  <si>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</si>
  <si>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</si>
  <si>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</si>
  <si>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</si>
  <si>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</si>
  <si>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</si>
  <si>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</si>
  <si>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</si>
  <si>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</si>
  <si>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</si>
  <si>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</si>
  <si>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</si>
  <si>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</si>
  <si>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</si>
  <si>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</si>
  <si>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</si>
  <si>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</si>
  <si>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</si>
  <si>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</si>
  <si>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</si>
  <si>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</si>
  <si>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</si>
  <si>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</si>
  <si>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</si>
  <si>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</si>
  <si>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</si>
  <si>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</si>
  <si>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</si>
  <si>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</si>
  <si>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</si>
  <si>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</si>
  <si>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</si>
  <si>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</si>
  <si>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</si>
  <si>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</si>
  <si>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</si>
  <si>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</si>
  <si>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</si>
  <si>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</si>
  <si>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</si>
  <si>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</si>
  <si>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</si>
  <si>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</si>
  <si>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</si>
  <si>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</si>
  <si>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</si>
  <si>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</si>
  <si>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</si>
  <si>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</si>
  <si>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</si>
  <si>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</si>
  <si>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</si>
  <si>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</si>
  <si>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</si>
  <si>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</si>
  <si>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</si>
  <si>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</si>
  <si>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</si>
  <si>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</si>
  <si>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</si>
  <si>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</si>
  <si>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</si>
  <si>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</si>
  <si>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</si>
  <si>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</si>
  <si>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</si>
  <si>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</si>
  <si>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</si>
  <si>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</si>
  <si>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</si>
  <si>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</si>
  <si>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</si>
  <si>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</si>
  <si>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</si>
  <si>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</si>
  <si>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</si>
  <si>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</si>
  <si>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</si>
  <si>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</si>
  <si>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</si>
  <si>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</si>
  <si>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</si>
  <si>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</si>
  <si>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</si>
  <si>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</si>
  <si>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</si>
  <si>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</si>
  <si>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</si>
  <si>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</si>
  <si>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</si>
  <si>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</si>
  <si>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</si>
  <si>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</si>
  <si>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</si>
  <si>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</si>
  <si>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</si>
  <si>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</si>
  <si>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</si>
  <si>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</si>
  <si>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</si>
  <si>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</si>
  <si>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</si>
  <si>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</si>
  <si>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</si>
  <si>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</si>
  <si>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</si>
  <si>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</si>
  <si>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</si>
  <si>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</si>
  <si>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</si>
  <si>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</si>
  <si>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</si>
  <si>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</si>
  <si>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</si>
  <si>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</si>
  <si>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</si>
  <si>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</si>
  <si>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</si>
  <si>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</si>
  <si>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</si>
  <si>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</si>
  <si>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</si>
  <si>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</si>
  <si>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</si>
  <si>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</si>
  <si>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</si>
  <si>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</si>
  <si>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</si>
  <si>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</si>
  <si>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</si>
  <si>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</si>
  <si>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</si>
  <si>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</si>
  <si>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</si>
  <si>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</si>
  <si>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</si>
  <si>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</si>
  <si>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</si>
  <si>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</si>
  <si>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</si>
  <si>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</si>
  <si>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</si>
  <si>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</si>
  <si>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</si>
  <si>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</si>
  <si>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</si>
  <si>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</si>
  <si>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</si>
  <si>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</si>
  <si>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</si>
  <si>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</si>
  <si>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</si>
  <si>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</si>
  <si>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</si>
  <si>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</si>
  <si>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</si>
  <si>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</si>
  <si>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</si>
  <si>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</si>
  <si>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</si>
  <si>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</si>
  <si>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</si>
  <si>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</si>
  <si>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</si>
  <si>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</si>
  <si>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</si>
  <si>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</si>
  <si>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</si>
  <si>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</si>
  <si>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</si>
  <si>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</si>
  <si>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</si>
  <si>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</si>
  <si>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</si>
  <si>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</si>
  <si>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</si>
  <si>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</si>
  <si>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</si>
  <si>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</si>
  <si>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</si>
  <si>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</si>
  <si>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</si>
  <si>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</si>
  <si>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</si>
  <si>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</si>
  <si>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</si>
  <si>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</si>
  <si>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</si>
  <si>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</si>
  <si>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</si>
  <si>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</si>
  <si>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</si>
  <si>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</si>
  <si>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</si>
  <si>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</si>
  <si>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</si>
  <si>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</si>
  <si>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</si>
  <si>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</si>
  <si>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</si>
  <si>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</si>
  <si>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</si>
  <si>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</si>
  <si>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</si>
  <si>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</si>
  <si>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</si>
  <si>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</si>
  <si>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</si>
  <si>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</si>
  <si>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</si>
  <si>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</si>
  <si>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</si>
  <si>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</si>
  <si>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</si>
  <si>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</si>
  <si>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</si>
  <si>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</si>
  <si>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</si>
  <si>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</si>
  <si>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</si>
  <si>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</si>
  <si>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</si>
  <si>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</si>
  <si>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</si>
  <si>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</si>
  <si>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</si>
  <si>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</si>
  <si>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</si>
  <si>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</si>
  <si>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</si>
  <si>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</si>
  <si>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</si>
  <si>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</si>
  <si>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</si>
  <si>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</si>
  <si>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</si>
  <si>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</si>
  <si>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</si>
  <si>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</si>
  <si>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</si>
  <si>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</si>
  <si>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</si>
  <si>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</si>
  <si>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</si>
  <si>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</si>
  <si>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</si>
  <si>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</si>
  <si>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</si>
  <si>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</si>
  <si>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</si>
  <si>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</si>
  <si>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</si>
  <si>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</si>
  <si>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</si>
  <si>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</si>
  <si>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</si>
  <si>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</si>
  <si>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</si>
  <si>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</si>
  <si>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</si>
  <si>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</si>
  <si>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</si>
  <si>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</si>
  <si>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</si>
  <si>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</si>
  <si>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</si>
  <si>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</si>
  <si>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</si>
  <si>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</si>
  <si>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</si>
  <si>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</si>
  <si>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</si>
  <si>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</si>
  <si>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</si>
  <si>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</si>
  <si>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</si>
  <si>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</si>
  <si>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</si>
  <si>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</si>
  <si>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</si>
  <si>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</si>
  <si>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</si>
  <si>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</si>
  <si>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</si>
  <si>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</si>
  <si>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</si>
  <si>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</si>
  <si>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</si>
  <si>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</si>
  <si>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</si>
  <si>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</si>
  <si>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</si>
  <si>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</si>
  <si>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</si>
  <si>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</si>
  <si>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</si>
  <si>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</si>
  <si>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</si>
  <si>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</si>
  <si>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</si>
  <si>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</si>
  <si>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</si>
  <si>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</si>
  <si>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</si>
  <si>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</si>
  <si>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</si>
  <si>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</si>
  <si>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</si>
  <si>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</si>
  <si>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</si>
  <si>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</si>
  <si>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</si>
  <si>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</si>
  <si>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</si>
  <si>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</si>
  <si>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</si>
  <si>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</si>
  <si>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</si>
  <si>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</si>
  <si>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</si>
  <si>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</si>
  <si>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</si>
  <si>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</si>
  <si>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</si>
  <si>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</si>
  <si>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</si>
  <si>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</si>
  <si>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</si>
  <si>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</si>
  <si>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</si>
  <si>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</si>
  <si>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</si>
  <si>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</si>
  <si>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</si>
  <si>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</si>
  <si>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</si>
  <si>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</si>
  <si>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</si>
  <si>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</si>
  <si>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</si>
  <si>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</si>
  <si>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</si>
  <si>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</si>
  <si>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</si>
  <si>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</si>
  <si>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</si>
  <si>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</si>
  <si>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</si>
  <si>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</si>
  <si>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</si>
  <si>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</si>
  <si>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</si>
  <si>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</si>
  <si>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</si>
  <si>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</si>
  <si>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</si>
  <si>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</si>
  <si>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</si>
  <si>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</si>
  <si>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</si>
  <si>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</si>
  <si>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</si>
  <si>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</si>
  <si>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</si>
  <si>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</si>
  <si>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</si>
  <si>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</si>
  <si>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</si>
  <si>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</si>
  <si>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</si>
  <si>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</si>
  <si>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</si>
  <si>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</si>
  <si>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</si>
  <si>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</si>
  <si>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</si>
  <si>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</si>
  <si>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</si>
  <si>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</si>
  <si>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</si>
  <si>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</si>
  <si>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</si>
  <si>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</si>
  <si>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</si>
  <si>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</si>
  <si>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</si>
  <si>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</si>
  <si>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</si>
  <si>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</si>
  <si>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</si>
  <si>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</si>
  <si>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</si>
  <si>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</si>
  <si>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</si>
  <si>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</si>
  <si>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</si>
  <si>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</si>
  <si>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</si>
  <si>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</si>
  <si>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</si>
  <si>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</si>
  <si>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</si>
  <si>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</si>
  <si>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</si>
  <si>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</si>
  <si>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</si>
  <si>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</si>
  <si>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</si>
  <si>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</si>
  <si>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</si>
  <si>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</si>
  <si>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</si>
  <si>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</si>
  <si>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</si>
  <si>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</si>
  <si>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</si>
  <si>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</si>
  <si>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</si>
  <si>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</si>
  <si>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</si>
  <si>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</si>
  <si>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</si>
  <si>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</si>
  <si>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</si>
  <si>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</si>
  <si>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</si>
  <si>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</si>
  <si>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</si>
  <si>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</si>
  <si>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</si>
  <si>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</si>
  <si>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</si>
  <si>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</si>
  <si>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</si>
  <si>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</si>
  <si>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</si>
  <si>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</si>
  <si>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</si>
  <si>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</si>
  <si>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</si>
  <si>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</si>
  <si>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</si>
  <si>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</si>
  <si>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</si>
  <si>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</si>
  <si>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</si>
  <si>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</si>
  <si>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</si>
  <si>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</si>
  <si>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</si>
  <si>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</si>
  <si>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</si>
  <si>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</si>
  <si>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</si>
  <si>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</si>
  <si>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</si>
  <si>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</si>
  <si>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</si>
  <si>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</si>
  <si>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</si>
  <si>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</si>
  <si>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</si>
  <si>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</si>
  <si>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</si>
  <si>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</si>
  <si>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</si>
  <si>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</si>
  <si>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</si>
  <si>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</si>
  <si>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</si>
  <si>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</si>
  <si>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</si>
  <si>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</si>
  <si>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</si>
  <si>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</si>
  <si>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</si>
  <si>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</si>
  <si>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</si>
  <si>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</si>
  <si>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</si>
  <si>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</si>
  <si>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</si>
  <si>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</si>
  <si>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</si>
  <si>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</si>
  <si>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</si>
  <si>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</si>
  <si>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</si>
  <si>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</si>
  <si>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</si>
  <si>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</si>
  <si>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</si>
  <si>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</si>
  <si>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</si>
  <si>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</si>
  <si>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</si>
  <si>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</si>
  <si>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</si>
  <si>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</si>
  <si>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</si>
  <si>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</si>
  <si>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</si>
  <si>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</si>
  <si>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</si>
  <si>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</si>
  <si>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</si>
  <si>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</si>
  <si>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</si>
  <si>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</si>
  <si>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</si>
  <si>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</si>
  <si>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</si>
  <si>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</si>
  <si>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</si>
  <si>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</si>
  <si>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</si>
  <si>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</si>
  <si>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</si>
  <si>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</si>
  <si>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</si>
  <si>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</si>
  <si>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</si>
  <si>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</si>
  <si>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</si>
  <si>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</si>
  <si>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</si>
  <si>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</si>
  <si>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</si>
  <si>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</si>
  <si>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</si>
  <si>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</si>
  <si>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</si>
  <si>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</si>
  <si>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</si>
  <si>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</si>
  <si>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</si>
  <si>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</si>
  <si>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</si>
  <si>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</si>
  <si>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</si>
  <si>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</si>
  <si>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</si>
  <si>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</si>
  <si>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</si>
  <si>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</si>
  <si>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</si>
  <si>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</si>
  <si>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</si>
  <si>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</si>
  <si>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</si>
  <si>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</si>
  <si>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</si>
  <si>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</si>
  <si>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</si>
  <si>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</si>
  <si>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</si>
  <si>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</si>
  <si>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</si>
  <si>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</si>
  <si>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</si>
  <si>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</si>
  <si>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</si>
  <si>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</si>
  <si>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</si>
  <si>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</si>
  <si>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</si>
  <si>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</si>
  <si>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</si>
  <si>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</si>
  <si>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</si>
  <si>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</si>
  <si>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</si>
  <si>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</si>
  <si>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</si>
  <si>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</si>
  <si>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</si>
  <si>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</si>
  <si>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</si>
  <si>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</si>
  <si>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</si>
  <si>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</si>
  <si>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</si>
  <si>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</si>
  <si>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</si>
  <si>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</si>
  <si>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</si>
  <si>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</si>
  <si>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</si>
  <si>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</si>
  <si>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</si>
  <si>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</si>
  <si>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</si>
  <si>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</si>
  <si>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</si>
  <si>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</si>
  <si>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</si>
  <si>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</si>
  <si>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</si>
  <si>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</si>
  <si>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</si>
  <si>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</si>
  <si>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</si>
  <si>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</si>
  <si>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</si>
  <si>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</si>
  <si>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</si>
  <si>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</si>
  <si>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</si>
  <si>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</si>
  <si>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</si>
  <si>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</si>
  <si>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</si>
  <si>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</si>
  <si>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</si>
  <si>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</si>
  <si>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</si>
  <si>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</si>
  <si>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</si>
  <si>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</si>
  <si>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</si>
  <si>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</si>
  <si>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</si>
  <si>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</si>
  <si>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</si>
  <si>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</si>
  <si>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</si>
  <si>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</si>
  <si>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</si>
  <si>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</si>
  <si>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</si>
  <si>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</si>
  <si>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</si>
  <si>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</si>
  <si>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</si>
  <si>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</si>
  <si>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</si>
  <si>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</si>
  <si>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</si>
  <si>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</si>
  <si>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</si>
  <si>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</si>
  <si>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</si>
  <si>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</si>
  <si>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</si>
  <si>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</si>
  <si>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</si>
  <si>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</si>
  <si>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</si>
  <si>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</si>
  <si>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</si>
  <si>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</si>
  <si>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</si>
  <si>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</si>
  <si>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</si>
  <si>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</si>
  <si>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</si>
  <si>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</si>
  <si>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</si>
  <si>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</si>
  <si>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</si>
  <si>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</si>
  <si>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</si>
  <si>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</si>
  <si>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</si>
  <si>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</si>
  <si>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</si>
  <si>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</si>
  <si>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</si>
  <si>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</si>
  <si>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</si>
  <si>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</si>
  <si>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</si>
  <si>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</si>
  <si>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</si>
  <si>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</si>
  <si>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</si>
  <si>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</si>
  <si>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</si>
  <si>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</si>
  <si>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</si>
  <si>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</si>
  <si>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</si>
  <si>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</si>
  <si>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</si>
  <si>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</si>
  <si>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</si>
  <si>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</si>
  <si>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</si>
  <si>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</si>
  <si>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</si>
  <si>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</si>
  <si>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</si>
  <si>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</si>
  <si>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</si>
  <si>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</si>
  <si>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</si>
  <si>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</si>
  <si>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</si>
  <si>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</si>
  <si>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</si>
  <si>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</si>
  <si>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</si>
  <si>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</si>
  <si>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</si>
  <si>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</si>
  <si>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</si>
  <si>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</si>
  <si>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</si>
  <si>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</si>
  <si>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</si>
  <si>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</si>
  <si>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</si>
  <si>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</si>
  <si>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</si>
  <si>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</si>
  <si>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</si>
  <si>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</si>
  <si>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</si>
  <si>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</si>
  <si>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</si>
  <si>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</si>
  <si>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</si>
  <si>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</si>
  <si>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</si>
  <si>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</si>
  <si>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</si>
  <si>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</si>
  <si>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</si>
  <si>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</si>
  <si>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</si>
  <si>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</si>
  <si>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</si>
  <si>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</si>
  <si>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</si>
  <si>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</si>
  <si>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</si>
  <si>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</si>
  <si>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</si>
  <si>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</si>
  <si>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</si>
  <si>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</si>
  <si>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</si>
  <si>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</si>
  <si>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</si>
  <si>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</si>
  <si>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</si>
  <si>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</si>
  <si>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</si>
  <si>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</si>
  <si>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</si>
  <si>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</si>
  <si>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</si>
  <si>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</si>
  <si>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</si>
  <si>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</si>
  <si>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</si>
  <si>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</si>
  <si>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</si>
  <si>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</si>
  <si>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</si>
  <si>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</si>
  <si>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</si>
  <si>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</si>
  <si>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</si>
  <si>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</si>
  <si>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</si>
  <si>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</si>
  <si>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</si>
  <si>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</si>
  <si>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</si>
  <si>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</si>
  <si>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</si>
  <si>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</si>
  <si>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</si>
  <si>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</si>
  <si>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</si>
  <si>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</si>
  <si>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</si>
  <si>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</si>
  <si>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</si>
  <si>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</si>
  <si>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</si>
  <si>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</si>
  <si>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</si>
  <si>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</si>
  <si>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</si>
  <si>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</si>
  <si>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</si>
  <si>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</si>
  <si>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</si>
  <si>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</si>
  <si>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</si>
  <si>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</si>
  <si>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</si>
  <si>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</si>
  <si>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</si>
  <si>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</si>
  <si>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</si>
  <si>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</si>
  <si>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</si>
  <si>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</si>
  <si>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</si>
  <si>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</si>
  <si>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</si>
  <si>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</si>
  <si>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</si>
  <si>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</si>
  <si>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</si>
  <si>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</si>
  <si>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</si>
  <si>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</si>
  <si>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</si>
  <si>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</si>
  <si>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</si>
  <si>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</si>
  <si>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</si>
  <si>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</si>
  <si>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</si>
  <si>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</si>
  <si>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</si>
  <si>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</si>
  <si>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</si>
  <si>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</si>
  <si>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</si>
  <si>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</si>
  <si>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</si>
  <si>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</si>
  <si>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</si>
  <si>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</si>
  <si>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</si>
  <si>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</si>
  <si>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</si>
  <si>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</si>
  <si>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</si>
  <si>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</si>
  <si>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</si>
  <si>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</si>
  <si>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</si>
  <si>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</si>
  <si>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</si>
  <si>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</si>
  <si>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</si>
  <si>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</si>
  <si>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</si>
  <si>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</si>
  <si>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</si>
  <si>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</si>
  <si>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</si>
  <si>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</si>
  <si>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</si>
  <si>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</si>
  <si>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</si>
  <si>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</si>
  <si>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</si>
  <si>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</si>
  <si>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</si>
  <si>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</si>
  <si>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</si>
  <si>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</si>
  <si>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</si>
  <si>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</si>
  <si>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</si>
  <si>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</si>
  <si>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</si>
  <si>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</si>
  <si>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</si>
  <si>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</si>
  <si>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</si>
  <si>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</si>
  <si>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</si>
  <si>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</si>
  <si>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</si>
  <si>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</si>
  <si>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</si>
  <si>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</si>
  <si>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</si>
  <si>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</si>
  <si>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</si>
  <si>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</si>
  <si>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</si>
  <si>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</si>
  <si>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</si>
  <si>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</si>
  <si>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</si>
  <si>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</si>
  <si>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</si>
  <si>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</si>
  <si>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</si>
  <si>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</si>
  <si>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</si>
  <si>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</si>
  <si>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</si>
  <si>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</si>
  <si>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</si>
  <si>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</si>
  <si>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</si>
  <si>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</si>
  <si>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</si>
  <si>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</si>
  <si>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</si>
  <si>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</si>
  <si>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</si>
  <si>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</si>
  <si>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</si>
  <si>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</si>
  <si>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</si>
  <si>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</si>
  <si>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</si>
  <si>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</si>
  <si>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</si>
  <si>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</si>
  <si>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</si>
  <si>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</si>
  <si>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</si>
  <si>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</si>
  <si>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</si>
  <si>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</si>
  <si>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</si>
  <si>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</si>
  <si>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</si>
  <si>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</si>
  <si>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</si>
  <si>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</si>
  <si>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</si>
  <si>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</si>
  <si>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</si>
  <si>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</si>
  <si>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</si>
  <si>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</si>
  <si>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</si>
  <si>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</si>
  <si>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</si>
  <si>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</si>
  <si>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</si>
  <si>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</si>
  <si>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</si>
  <si>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</si>
  <si>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</si>
  <si>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</si>
  <si>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</si>
  <si>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</si>
  <si>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</si>
  <si>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</si>
  <si>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</si>
  <si>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</si>
  <si>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</si>
  <si>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</si>
  <si>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</si>
  <si>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</si>
  <si>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</si>
  <si>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</si>
  <si>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</si>
  <si>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</si>
  <si>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</si>
  <si>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</si>
  <si>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</si>
  <si>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</si>
  <si>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</si>
  <si>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</si>
  <si>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</si>
  <si>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</si>
  <si>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</si>
  <si>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</si>
  <si>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</si>
  <si>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</si>
  <si>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</si>
  <si>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</si>
  <si>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</si>
  <si>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</si>
  <si>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</si>
  <si>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</si>
  <si>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</si>
  <si>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</si>
  <si>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</si>
  <si>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</si>
  <si>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</si>
  <si>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</si>
  <si>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</si>
  <si>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</si>
  <si>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</si>
  <si>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</si>
  <si>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</si>
  <si>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</si>
  <si>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</si>
  <si>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</si>
  <si>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</si>
  <si>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</si>
  <si>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</si>
  <si>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</si>
  <si>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</si>
  <si>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</si>
  <si>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</si>
  <si>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</si>
  <si>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</si>
  <si>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</si>
  <si>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</si>
  <si>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</si>
  <si>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</si>
  <si>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</si>
  <si>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</si>
  <si>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</si>
  <si>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</si>
  <si>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</si>
  <si>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</si>
  <si>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</si>
  <si>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</si>
  <si>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</si>
  <si>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</si>
  <si>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</si>
  <si>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</si>
  <si>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</si>
  <si>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</si>
  <si>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</si>
  <si>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</si>
  <si>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</si>
  <si>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</si>
  <si>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</si>
  <si>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</si>
  <si>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</si>
  <si>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</si>
  <si>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</si>
  <si>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</si>
  <si>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</si>
  <si>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</si>
  <si>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</si>
  <si>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</si>
  <si>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</si>
  <si>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</si>
  <si>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</si>
  <si>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</si>
  <si>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</si>
  <si>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</si>
  <si>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</si>
  <si>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</si>
  <si>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</si>
  <si>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</si>
  <si>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</si>
  <si>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</si>
  <si>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</si>
  <si>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</si>
  <si>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</si>
  <si>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</si>
  <si>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</si>
  <si>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</si>
  <si>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</si>
  <si>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</si>
  <si>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</si>
  <si>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</si>
  <si>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</si>
  <si>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</si>
  <si>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</si>
  <si>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</si>
  <si>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</si>
  <si>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</si>
  <si>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</si>
  <si>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</si>
  <si>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</si>
  <si>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</si>
  <si>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</si>
  <si>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</si>
  <si>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</si>
  <si>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</si>
  <si>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</si>
  <si>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</si>
  <si>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</si>
  <si>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</si>
  <si>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</si>
  <si>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</si>
  <si>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</si>
  <si>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</si>
  <si>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</si>
  <si>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</si>
  <si>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</si>
  <si>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</si>
  <si>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</si>
  <si>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</si>
  <si>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</si>
  <si>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</si>
  <si>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</si>
  <si>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</si>
  <si>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</si>
  <si>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</si>
  <si>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</si>
  <si>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</si>
  <si>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</si>
  <si>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</si>
  <si>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</si>
  <si>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</si>
  <si>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</si>
  <si>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</si>
  <si>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</si>
  <si>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</si>
  <si>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</si>
  <si>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</si>
  <si>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</si>
  <si>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</si>
  <si>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</si>
  <si>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</si>
  <si>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</si>
  <si>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</si>
  <si>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</si>
  <si>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</si>
  <si>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</si>
  <si>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</si>
  <si>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</si>
  <si>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</si>
  <si>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</si>
  <si>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</si>
  <si>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</si>
  <si>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</si>
  <si>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</si>
  <si>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</si>
  <si>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</si>
  <si>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</si>
  <si>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</si>
  <si>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</si>
  <si>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</si>
  <si>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</si>
  <si>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</si>
  <si>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</si>
  <si>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</si>
  <si>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</si>
  <si>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</si>
  <si>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</si>
  <si>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</si>
  <si>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</si>
  <si>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</si>
  <si>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</si>
  <si>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</si>
  <si>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</si>
  <si>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</si>
  <si>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</si>
  <si>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</si>
  <si>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</si>
  <si>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</si>
  <si>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</si>
  <si>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</si>
  <si>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</si>
  <si>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</si>
  <si>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</si>
  <si>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</si>
  <si>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</si>
  <si>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</si>
  <si>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</si>
  <si>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</si>
  <si>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</si>
  <si>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</si>
  <si>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</si>
  <si>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</si>
  <si>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</si>
  <si>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</si>
  <si>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</si>
  <si>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</si>
  <si>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</si>
  <si>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</si>
  <si>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</si>
  <si>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</si>
  <si>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</si>
  <si>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</si>
  <si>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</si>
  <si>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</si>
  <si>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</si>
  <si>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</si>
  <si>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</si>
  <si>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</si>
  <si>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</si>
  <si>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</si>
  <si>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</si>
  <si>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</si>
  <si>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</si>
  <si>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</si>
  <si>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</si>
  <si>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</si>
  <si>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</si>
  <si>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</si>
  <si>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</si>
  <si>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</si>
  <si>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</si>
  <si>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</si>
  <si>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</si>
  <si>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</si>
  <si>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</si>
  <si>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</si>
  <si>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</si>
  <si>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</si>
  <si>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</si>
  <si>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</si>
  <si>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</si>
  <si>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</si>
  <si>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</si>
  <si>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</si>
  <si>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</si>
  <si>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</si>
  <si>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</si>
  <si>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</si>
  <si>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</si>
  <si>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</si>
  <si>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</si>
  <si>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</si>
  <si>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</si>
  <si>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</si>
  <si>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</si>
  <si>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</si>
  <si>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</si>
  <si>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</si>
  <si>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</si>
  <si>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</si>
  <si>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</si>
  <si>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</si>
  <si>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</si>
  <si>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</si>
  <si>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</si>
  <si>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</si>
  <si>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</si>
  <si>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</si>
  <si>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</si>
  <si>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</si>
  <si>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</si>
  <si>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</si>
  <si>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</si>
  <si>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</si>
  <si>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</si>
  <si>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</si>
  <si>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</si>
  <si>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</si>
  <si>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</si>
  <si>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</si>
  <si>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</si>
  <si>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</si>
  <si>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</si>
  <si>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</si>
  <si>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</si>
  <si>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</si>
  <si>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</si>
  <si>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</si>
  <si>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</si>
  <si>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</si>
  <si>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</si>
  <si>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</si>
  <si>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</si>
  <si>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</si>
  <si>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</si>
  <si>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</si>
  <si>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</si>
  <si>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</si>
  <si>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</si>
  <si>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</si>
  <si>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</si>
  <si>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</si>
  <si>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</si>
  <si>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</si>
  <si>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</si>
  <si>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</si>
  <si>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</si>
  <si>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</si>
  <si>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</si>
  <si>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</si>
  <si>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</si>
  <si>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</si>
  <si>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</si>
  <si>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</si>
  <si>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</si>
  <si>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</si>
  <si>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</si>
  <si>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</si>
  <si>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</si>
  <si>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</si>
  <si>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</si>
  <si>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</si>
  <si>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</si>
  <si>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</si>
  <si>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</si>
  <si>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</si>
  <si>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</si>
  <si>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</si>
  <si>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</si>
  <si>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</si>
  <si>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</si>
  <si>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</si>
  <si>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</si>
  <si>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</si>
  <si>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</si>
  <si>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</si>
  <si>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</si>
  <si>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</si>
  <si>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</si>
  <si>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</si>
  <si>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</si>
  <si>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</si>
  <si>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</si>
  <si>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</si>
  <si>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</si>
  <si>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</si>
  <si>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</si>
  <si>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</si>
  <si>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</si>
  <si>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</si>
  <si>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</si>
  <si>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</si>
  <si>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</si>
  <si>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</si>
  <si>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</si>
  <si>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</si>
  <si>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</si>
  <si>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</si>
  <si>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</si>
  <si>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</si>
  <si>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</si>
  <si>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</si>
  <si>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</si>
  <si>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</si>
  <si>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</si>
  <si>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</si>
  <si>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</si>
  <si>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</si>
  <si>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</si>
  <si>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</si>
  <si>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</si>
  <si>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</si>
  <si>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</si>
  <si>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</si>
  <si>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</si>
  <si>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</si>
  <si>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</si>
  <si>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</si>
  <si>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</si>
  <si>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</si>
  <si>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</si>
  <si>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</si>
  <si>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</si>
  <si>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</si>
  <si>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</si>
  <si>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</si>
  <si>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</si>
  <si>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</si>
  <si>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</si>
  <si>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</si>
  <si>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</si>
  <si>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</si>
  <si>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</si>
  <si>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</si>
  <si>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</si>
  <si>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</si>
  <si>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</si>
  <si>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</si>
  <si>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</si>
  <si>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</si>
  <si>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</si>
  <si>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</si>
  <si>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</si>
  <si>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</si>
  <si>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</si>
  <si>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</si>
  <si>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</si>
  <si>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</si>
  <si>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</si>
  <si>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</si>
  <si>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</si>
  <si>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</si>
  <si>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</si>
  <si>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</si>
  <si>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</si>
  <si>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</si>
  <si>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</si>
  <si>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</si>
  <si>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</si>
  <si>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</si>
  <si>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</si>
  <si>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</si>
  <si>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</si>
  <si>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</si>
  <si>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</si>
  <si>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</si>
  <si>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</si>
  <si>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</si>
  <si>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</si>
  <si>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</si>
  <si>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</si>
  <si>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</si>
  <si>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</si>
  <si>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</si>
  <si>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</si>
  <si>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</si>
  <si>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</si>
  <si>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</si>
  <si>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</si>
  <si>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</si>
  <si>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</si>
  <si>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</si>
  <si>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</si>
  <si>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</si>
  <si>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</si>
  <si>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</si>
  <si>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</si>
  <si>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</si>
  <si>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</si>
  <si>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</si>
  <si>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</si>
  <si>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</si>
  <si>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</si>
  <si>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</si>
  <si>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</si>
  <si>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</si>
  <si>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</si>
  <si>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</si>
  <si>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</si>
  <si>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</si>
  <si>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</si>
  <si>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</si>
  <si>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</si>
  <si>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</si>
  <si>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</si>
  <si>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</si>
  <si>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</si>
  <si>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</si>
  <si>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</si>
  <si>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</si>
  <si>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</si>
  <si>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</si>
  <si>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</si>
  <si>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</si>
  <si>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</si>
  <si>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</si>
  <si>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</si>
  <si>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</si>
  <si>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</si>
  <si>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</si>
  <si>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</si>
  <si>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</si>
  <si>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</si>
  <si>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</si>
  <si>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</si>
  <si>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</si>
  <si>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</si>
  <si>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</si>
  <si>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</si>
  <si>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</si>
  <si>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</si>
  <si>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</si>
  <si>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</si>
  <si>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</si>
  <si>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</si>
  <si>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</si>
  <si>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</si>
  <si>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</si>
  <si>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</si>
  <si>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</si>
  <si>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</si>
  <si>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</si>
  <si>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</si>
  <si>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</si>
  <si>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</si>
  <si>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</si>
  <si>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</si>
  <si>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</si>
  <si>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</si>
  <si>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</si>
  <si>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</si>
  <si>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</si>
  <si>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</si>
  <si>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</si>
  <si>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</si>
  <si>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</si>
  <si>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</si>
  <si>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</si>
  <si>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</si>
  <si>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</si>
  <si>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</si>
  <si>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</si>
  <si>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</si>
  <si>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</si>
  <si>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</si>
  <si>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</si>
  <si>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</si>
  <si>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</si>
  <si>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</si>
  <si>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</si>
  <si>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</si>
  <si>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</si>
  <si>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</si>
  <si>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</si>
  <si>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</si>
  <si>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</si>
  <si>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</si>
  <si>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</si>
  <si>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</si>
  <si>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</si>
  <si>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</si>
  <si>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</si>
  <si>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</si>
  <si>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</si>
  <si>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</si>
  <si>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</si>
  <si>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</si>
  <si>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</si>
  <si>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</si>
  <si>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</si>
  <si>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</si>
  <si>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</si>
  <si>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</si>
  <si>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</si>
  <si>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</si>
  <si>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</si>
  <si>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</si>
  <si>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</si>
  <si>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</si>
  <si>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</si>
  <si>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</si>
  <si>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</si>
  <si>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</si>
  <si>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</si>
  <si>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</si>
  <si>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</si>
  <si>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</si>
  <si>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</si>
  <si>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</si>
  <si>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</si>
  <si>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</si>
  <si>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</si>
  <si>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</si>
  <si>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</si>
  <si>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</si>
  <si>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</si>
  <si>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</si>
  <si>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</si>
  <si>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</si>
  <si>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</si>
  <si>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</si>
  <si>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</si>
  <si>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</si>
  <si>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</si>
  <si>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</si>
  <si>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</si>
  <si>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</si>
  <si>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</si>
  <si>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</si>
  <si>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</si>
  <si>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</si>
  <si>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</si>
  <si>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</si>
  <si>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</si>
  <si>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</si>
  <si>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</si>
  <si>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</si>
  <si>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</si>
  <si>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</si>
  <si>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</si>
  <si>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</si>
  <si>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</si>
  <si>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</si>
  <si>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</si>
  <si>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</si>
  <si>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</si>
  <si>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</si>
  <si>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</si>
  <si>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</si>
  <si>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</si>
  <si>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</si>
  <si>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</si>
  <si>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</si>
  <si>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</si>
  <si>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</si>
  <si>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</si>
  <si>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</si>
  <si>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</si>
  <si>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</si>
  <si>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</si>
  <si>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</si>
  <si>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</si>
  <si>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</si>
  <si>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</si>
  <si>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</si>
  <si>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</si>
  <si>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</si>
  <si>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</si>
  <si>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</si>
  <si>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</si>
  <si>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</si>
  <si>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</si>
  <si>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</si>
  <si>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</si>
  <si>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</si>
  <si>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</si>
  <si>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</si>
  <si>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</si>
  <si>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</si>
  <si>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</si>
  <si>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</si>
  <si>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</si>
  <si>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</si>
  <si>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</si>
  <si>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</si>
  <si>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</si>
  <si>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</si>
  <si>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</si>
  <si>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</si>
  <si>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</si>
  <si>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</si>
  <si>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</si>
  <si>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</si>
  <si>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</si>
  <si>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</si>
  <si>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</si>
  <si>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</si>
  <si>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</si>
  <si>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</si>
  <si>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</si>
  <si>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</si>
  <si>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</si>
  <si>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</si>
  <si>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</si>
  <si>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</si>
  <si>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</si>
  <si>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</si>
  <si>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</si>
  <si>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</si>
  <si>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</si>
  <si>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</si>
  <si>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</si>
  <si>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</si>
  <si>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</si>
  <si>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</si>
  <si>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</si>
  <si>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</si>
  <si>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</si>
  <si>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</si>
  <si>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</si>
  <si>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</si>
  <si>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</si>
  <si>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</si>
  <si>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</si>
  <si>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</si>
  <si>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</si>
  <si>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</si>
  <si>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</si>
  <si>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</si>
  <si>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</si>
  <si>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</si>
  <si>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</si>
  <si>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</si>
  <si>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</si>
  <si>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</si>
  <si>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</si>
  <si>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</si>
  <si>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</si>
  <si>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</si>
  <si>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</si>
  <si>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</si>
  <si>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</si>
  <si>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</si>
  <si>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</si>
  <si>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</si>
  <si>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</si>
  <si>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</si>
  <si>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</si>
  <si>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</si>
  <si>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</si>
  <si>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</si>
  <si>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</si>
  <si>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</si>
  <si>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</si>
  <si>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</si>
  <si>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</si>
  <si>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</si>
  <si>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</si>
  <si>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</si>
  <si>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</si>
  <si>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</si>
  <si>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</si>
  <si>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</si>
  <si>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</si>
  <si>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</si>
  <si>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</si>
  <si>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</si>
  <si>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</si>
  <si>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</si>
  <si>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</si>
  <si>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</si>
  <si>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</si>
  <si>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</si>
  <si>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</si>
  <si>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</si>
  <si>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</si>
  <si>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</si>
  <si>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</si>
  <si>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</si>
  <si>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</si>
  <si>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</si>
  <si>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</si>
  <si>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</si>
  <si>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</si>
  <si>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</si>
  <si>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</si>
  <si>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</si>
  <si>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</si>
  <si>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</si>
  <si>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</si>
  <si>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</si>
  <si>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</si>
  <si>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</si>
  <si>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</si>
  <si>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</si>
  <si>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</si>
  <si>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</si>
  <si>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</si>
  <si>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</si>
  <si>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</si>
  <si>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</si>
  <si>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</si>
  <si>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</si>
  <si>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</si>
  <si>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</si>
  <si>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</si>
  <si>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</si>
  <si>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</si>
  <si>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</si>
  <si>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</si>
  <si>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</si>
  <si>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</si>
  <si>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</si>
  <si>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</si>
  <si>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</si>
  <si>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</si>
  <si>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</si>
  <si>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</si>
  <si>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</si>
  <si>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</si>
  <si>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</si>
  <si>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</si>
  <si>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</si>
  <si>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</si>
  <si>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</si>
  <si>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</si>
  <si>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</si>
  <si>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</si>
  <si>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</si>
  <si>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</si>
  <si>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</si>
  <si>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</si>
  <si>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</si>
  <si>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</si>
  <si>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</si>
  <si>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</si>
  <si>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</si>
  <si>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</si>
  <si>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</si>
  <si>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</si>
  <si>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</si>
  <si>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</si>
  <si>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</si>
  <si>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</si>
  <si>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</si>
  <si>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</si>
  <si>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</si>
  <si>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</si>
  <si>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</si>
  <si>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</si>
  <si>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</si>
  <si>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</si>
  <si>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</si>
  <si>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</si>
  <si>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</si>
  <si>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</si>
  <si>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</si>
  <si>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</si>
  <si>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</si>
  <si>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</si>
  <si>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</si>
  <si>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</si>
  <si>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</si>
  <si>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</si>
  <si>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</si>
  <si>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</si>
  <si>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</si>
  <si>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</si>
  <si>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</si>
  <si>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</si>
  <si>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</si>
  <si>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</si>
  <si>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</si>
  <si>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</si>
  <si>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</si>
  <si>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</si>
  <si>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</si>
  <si>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</si>
  <si>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</si>
  <si>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</si>
  <si>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</si>
  <si>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</si>
  <si>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</si>
  <si>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</si>
  <si>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</si>
  <si>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</si>
  <si>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</si>
  <si>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</si>
  <si>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</si>
  <si>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</si>
  <si>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</si>
  <si>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</si>
  <si>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</si>
  <si>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</si>
  <si>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</si>
  <si>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</si>
  <si>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</si>
  <si>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</si>
  <si>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</si>
  <si>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</si>
  <si>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</si>
  <si>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</si>
  <si>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</si>
  <si>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</si>
  <si>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</si>
  <si>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</si>
  <si>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</si>
  <si>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</si>
  <si>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</si>
  <si>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</si>
  <si>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</si>
  <si>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</si>
  <si>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</si>
  <si>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</si>
  <si>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</si>
  <si>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</si>
  <si>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</si>
  <si>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</si>
  <si>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</si>
  <si>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</si>
  <si>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</si>
  <si>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</si>
  <si>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</si>
  <si>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</si>
  <si>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</si>
  <si>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</si>
  <si>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</si>
  <si>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</si>
  <si>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</si>
  <si>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</si>
  <si>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</si>
  <si>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</si>
  <si>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</si>
  <si>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</si>
  <si>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</si>
  <si>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</si>
  <si>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</si>
  <si>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</si>
  <si>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</si>
  <si>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</si>
  <si>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</si>
  <si>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</si>
  <si>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</si>
  <si>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</si>
  <si>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</si>
  <si>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</si>
  <si>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</si>
  <si>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</si>
  <si>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</si>
  <si>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</si>
  <si>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</si>
  <si>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</si>
  <si>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</si>
  <si>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</si>
  <si>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</si>
  <si>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</si>
  <si>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</si>
  <si>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</si>
  <si>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</si>
  <si>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</si>
  <si>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</si>
  <si>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</si>
  <si>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</si>
  <si>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</si>
  <si>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</si>
  <si>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</si>
  <si>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</si>
  <si>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</si>
  <si>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</si>
  <si>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</si>
  <si>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</si>
  <si>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</si>
  <si>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</si>
  <si>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</si>
  <si>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</si>
  <si>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</si>
  <si>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</si>
  <si>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</si>
  <si>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</si>
  <si>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</si>
  <si>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</si>
  <si>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</si>
  <si>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</si>
  <si>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</si>
  <si>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</si>
  <si>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</si>
  <si>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</si>
  <si>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</si>
  <si>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</si>
  <si>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</si>
  <si>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</si>
  <si>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</si>
  <si>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</si>
  <si>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</si>
  <si>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</si>
  <si>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</si>
  <si>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</si>
  <si>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</si>
  <si>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</si>
  <si>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</si>
  <si>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</si>
  <si>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</si>
  <si>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</si>
  <si>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</si>
  <si>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</si>
  <si>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</si>
  <si>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</si>
  <si>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</si>
  <si>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</si>
  <si>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</si>
  <si>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</si>
  <si>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</si>
  <si>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</si>
  <si>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</si>
  <si>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</si>
  <si>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</si>
  <si>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</si>
  <si>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</si>
  <si>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</si>
  <si>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</si>
  <si>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</si>
  <si>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</si>
  <si>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</si>
  <si>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</si>
  <si>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</si>
  <si>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</si>
  <si>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</si>
  <si>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</si>
  <si>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</si>
  <si>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</si>
  <si>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</si>
  <si>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</si>
  <si>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</si>
  <si>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</si>
  <si>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</si>
  <si>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</si>
  <si>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</si>
  <si>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</si>
  <si>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</si>
  <si>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</si>
  <si>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</si>
  <si>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</si>
  <si>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</si>
  <si>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</si>
  <si>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</si>
  <si>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</si>
  <si>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</si>
  <si>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</si>
  <si>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</si>
  <si>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</si>
  <si>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</si>
  <si>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</si>
  <si>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</si>
  <si>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</si>
  <si>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</si>
  <si>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</si>
  <si>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</si>
  <si>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</si>
  <si>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</si>
  <si>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</si>
  <si>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</si>
  <si>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</si>
  <si>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</si>
  <si>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</si>
  <si>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</si>
  <si>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</si>
  <si>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</si>
  <si>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</si>
  <si>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</si>
  <si>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</si>
  <si>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</si>
  <si>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</si>
  <si>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</si>
  <si>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</si>
  <si>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</si>
  <si>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</si>
  <si>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</si>
  <si>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</si>
  <si>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</si>
  <si>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</si>
  <si>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</si>
  <si>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</si>
  <si>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</si>
  <si>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</si>
  <si>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</si>
  <si>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</si>
  <si>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</si>
  <si>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</si>
  <si>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</si>
  <si>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</si>
  <si>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</si>
  <si>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</si>
  <si>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</si>
  <si>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</si>
  <si>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</si>
  <si>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</si>
  <si>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</si>
  <si>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</si>
  <si>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</si>
  <si>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</si>
  <si>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</si>
  <si>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</si>
  <si>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</si>
  <si>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</si>
  <si>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</si>
  <si>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</si>
  <si>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</si>
  <si>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</si>
  <si>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</si>
  <si>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</si>
  <si>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</si>
  <si>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</si>
  <si>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</si>
  <si>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</si>
  <si>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</si>
  <si>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</si>
  <si>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</si>
  <si>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</si>
  <si>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</si>
  <si>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</si>
  <si>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</si>
  <si>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</si>
  <si>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</si>
  <si>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</si>
  <si>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</si>
  <si>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</si>
  <si>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</si>
  <si>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</si>
  <si>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</si>
  <si>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</si>
  <si>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</si>
  <si>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</si>
  <si>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</si>
  <si>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</si>
  <si>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</si>
  <si>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</si>
  <si>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</si>
  <si>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</si>
  <si>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</si>
  <si>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</si>
  <si>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</si>
  <si>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</si>
  <si>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</si>
  <si>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</si>
  <si>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</si>
  <si>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</si>
  <si>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</si>
  <si>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</si>
  <si>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</si>
  <si>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</si>
  <si>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</si>
  <si>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</si>
  <si>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</si>
  <si>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</si>
  <si>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</si>
  <si>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</si>
  <si>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</si>
  <si>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</si>
  <si>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</si>
  <si>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</si>
  <si>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</si>
  <si>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</si>
  <si>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</si>
  <si>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</si>
  <si>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</si>
  <si>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</si>
  <si>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</si>
  <si>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</si>
  <si>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</si>
  <si>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</si>
  <si>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</si>
  <si>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</si>
  <si>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</si>
  <si>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</si>
  <si>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</si>
  <si>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</si>
  <si>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</si>
  <si>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</si>
  <si>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</si>
  <si>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</si>
  <si>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</si>
  <si>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</si>
  <si>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</si>
  <si>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</si>
  <si>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</si>
  <si>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</si>
  <si>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</si>
  <si>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</si>
  <si>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</si>
  <si>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</si>
  <si>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</si>
  <si>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</si>
  <si>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</si>
  <si>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</si>
  <si>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</si>
  <si>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</si>
  <si>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</si>
  <si>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</si>
  <si>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</si>
  <si>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</si>
  <si>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</si>
  <si>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</si>
  <si>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</si>
  <si>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</si>
  <si>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</si>
  <si>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</si>
  <si>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</si>
  <si>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</si>
  <si>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</si>
  <si>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</si>
  <si>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</si>
  <si>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</si>
  <si>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</si>
  <si>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</si>
  <si>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</si>
  <si>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</si>
  <si>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</si>
  <si>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</si>
  <si>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</si>
  <si>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</si>
  <si>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</si>
  <si>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</si>
  <si>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</si>
  <si>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</si>
  <si>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</si>
  <si>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</si>
  <si>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</si>
  <si>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</si>
  <si>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</si>
  <si>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</si>
  <si>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</si>
  <si>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</si>
  <si>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</si>
  <si>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</si>
  <si>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</si>
  <si>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</si>
  <si>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</si>
  <si>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</si>
  <si>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</si>
  <si>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</si>
  <si>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</si>
  <si>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</si>
  <si>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</si>
  <si>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</si>
  <si>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</si>
  <si>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</si>
  <si>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</si>
  <si>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</si>
  <si>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</si>
  <si>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</si>
  <si>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</si>
  <si>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</si>
  <si>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</si>
  <si>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</si>
  <si>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</si>
  <si>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</si>
  <si>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</si>
  <si>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</si>
  <si>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</si>
  <si>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</si>
  <si>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</si>
  <si>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</si>
  <si>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</si>
  <si>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</si>
  <si>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</si>
  <si>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</si>
  <si>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</si>
  <si>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</si>
  <si>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</si>
  <si>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</si>
  <si>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</si>
  <si>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</si>
  <si>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</si>
  <si>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</si>
  <si>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</si>
  <si>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</si>
  <si>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</si>
  <si>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</si>
  <si>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</si>
  <si>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</si>
  <si>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</si>
  <si>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</si>
  <si>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</si>
  <si>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</si>
  <si>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</si>
  <si>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</si>
  <si>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</si>
  <si>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</si>
  <si>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</si>
  <si>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</si>
  <si>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</si>
  <si>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</si>
  <si>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</si>
  <si>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</si>
  <si>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</si>
  <si>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</si>
  <si>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</si>
  <si>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</si>
  <si>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</si>
  <si>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</si>
  <si>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</si>
  <si>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</si>
  <si>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</si>
  <si>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</si>
  <si>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</si>
  <si>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</si>
  <si>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</si>
  <si>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</si>
  <si>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</si>
  <si>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</si>
  <si>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</si>
  <si>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</si>
  <si>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</si>
  <si>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</si>
  <si>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</si>
  <si>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</si>
  <si>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</si>
  <si>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</si>
  <si>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</si>
  <si>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</si>
  <si>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</si>
  <si>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</si>
  <si>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</si>
  <si>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</si>
  <si>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</si>
  <si>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</si>
  <si>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</si>
  <si>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</si>
  <si>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</si>
  <si>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</si>
  <si>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</si>
  <si>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</si>
  <si>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</si>
  <si>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</si>
  <si>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</si>
  <si>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</si>
  <si>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</si>
  <si>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</si>
  <si>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</si>
  <si>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</si>
  <si>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</si>
  <si>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</si>
  <si>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</si>
  <si>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</si>
  <si>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</si>
  <si>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</si>
  <si>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</si>
  <si>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</si>
  <si>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</si>
  <si>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</si>
  <si>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</si>
  <si>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</si>
  <si>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</si>
  <si>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</si>
  <si>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</si>
  <si>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</si>
  <si>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</si>
  <si>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</si>
  <si>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</si>
  <si>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</si>
  <si>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</si>
  <si>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</si>
  <si>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</si>
  <si>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</si>
  <si>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</si>
  <si>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</si>
  <si>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</si>
  <si>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</si>
  <si>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</si>
  <si>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</si>
  <si>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</si>
  <si>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</si>
  <si>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</si>
  <si>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</si>
  <si>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</si>
  <si>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</si>
  <si>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</si>
  <si>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</si>
  <si>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</si>
  <si>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</si>
  <si>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</si>
  <si>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</si>
  <si>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</si>
  <si>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</si>
  <si>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</si>
  <si>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</si>
  <si>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</si>
  <si>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</si>
  <si>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</si>
  <si>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</si>
  <si>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</si>
  <si>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</si>
  <si>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</si>
  <si>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</si>
  <si>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</si>
  <si>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</si>
  <si>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</si>
  <si>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</si>
  <si>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</si>
  <si>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</si>
  <si>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</si>
  <si>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</si>
  <si>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</si>
  <si>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</si>
  <si>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</si>
  <si>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</si>
  <si>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</si>
  <si>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</si>
  <si>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</si>
  <si>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</si>
  <si>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</si>
  <si>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</si>
  <si>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</si>
  <si>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</si>
  <si>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</si>
  <si>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</si>
  <si>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</si>
  <si>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</si>
  <si>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</si>
  <si>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</si>
  <si>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</si>
  <si>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</si>
  <si>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</si>
  <si>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</si>
  <si>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</si>
  <si>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</si>
  <si>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</si>
  <si>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</si>
  <si>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</si>
  <si>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</si>
  <si>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</si>
  <si>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</si>
  <si>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</si>
  <si>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</si>
  <si>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</si>
  <si>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</si>
  <si>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</si>
  <si>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</si>
  <si>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</si>
  <si>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</si>
  <si>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</si>
  <si>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</si>
  <si>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</si>
  <si>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</si>
  <si>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</si>
  <si>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</si>
  <si>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</si>
  <si>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</si>
  <si>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</si>
  <si>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</si>
  <si>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</si>
  <si>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</si>
  <si>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</si>
  <si>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</si>
  <si>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</si>
  <si>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</si>
  <si>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</si>
  <si>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</si>
  <si>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</si>
  <si>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</si>
  <si>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</si>
  <si>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</si>
  <si>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</si>
  <si>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</si>
  <si>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</si>
  <si>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</si>
  <si>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</si>
  <si>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</si>
  <si>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</si>
  <si>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</si>
  <si>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</si>
  <si>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</si>
  <si>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</si>
  <si>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</si>
  <si>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</si>
  <si>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</si>
  <si>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</si>
  <si>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</si>
  <si>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</si>
  <si>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</si>
  <si>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</si>
  <si>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</si>
  <si>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</si>
  <si>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</si>
  <si>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</si>
  <si>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</si>
  <si>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</si>
  <si>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</si>
  <si>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</si>
  <si>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</si>
  <si>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</si>
  <si>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</si>
  <si>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</si>
  <si>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</si>
  <si>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</si>
  <si>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</si>
  <si>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</si>
  <si>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</si>
  <si>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</si>
  <si>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</si>
  <si>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</si>
  <si>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</si>
  <si>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</si>
  <si>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</si>
  <si>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</si>
  <si>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</si>
  <si>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</si>
  <si>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</si>
  <si>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</si>
  <si>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</si>
  <si>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</si>
  <si>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</si>
  <si>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</si>
  <si>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</si>
  <si>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</si>
  <si>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</si>
  <si>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</si>
  <si>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</si>
  <si>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</si>
  <si>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</si>
  <si>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</si>
  <si>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</si>
  <si>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</si>
  <si>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</si>
  <si>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</si>
  <si>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</si>
  <si>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</si>
  <si>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</si>
  <si>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</si>
  <si>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</si>
  <si>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</si>
  <si>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</si>
  <si>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</si>
  <si>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</si>
  <si>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</si>
  <si>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</si>
  <si>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</si>
  <si>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</si>
  <si>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</si>
  <si>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</si>
  <si>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</si>
  <si>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</si>
  <si>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</si>
  <si>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</si>
  <si>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</si>
  <si>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</si>
  <si>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</si>
  <si>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</si>
  <si>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</si>
  <si>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</si>
  <si>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</si>
  <si>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</si>
  <si>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</si>
  <si>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</si>
  <si>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</si>
  <si>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</si>
  <si>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</si>
  <si>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</si>
  <si>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</si>
  <si>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</si>
  <si>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</si>
  <si>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</si>
  <si>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</si>
  <si>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</si>
  <si>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</si>
  <si>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</si>
  <si>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</si>
  <si>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</si>
  <si>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</si>
  <si>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</si>
  <si>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</si>
  <si>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</si>
  <si>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</si>
  <si>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</si>
  <si>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</si>
  <si>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</si>
  <si>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</si>
  <si>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</si>
  <si>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</si>
  <si>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</si>
  <si>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</si>
  <si>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</si>
  <si>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</si>
  <si>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</si>
  <si>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</si>
  <si>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</si>
  <si>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</si>
  <si>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</si>
  <si>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</si>
  <si>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</si>
  <si>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</si>
  <si>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</si>
  <si>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</si>
  <si>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</si>
  <si>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</si>
  <si>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</si>
  <si>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</si>
  <si>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</si>
  <si>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</si>
  <si>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</si>
  <si>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</si>
  <si>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</si>
  <si>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</si>
  <si>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</si>
  <si>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</si>
  <si>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</si>
  <si>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</si>
  <si>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</si>
  <si>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</si>
  <si>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</si>
  <si>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</si>
  <si>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</si>
  <si>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</si>
  <si>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</si>
  <si>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</si>
  <si>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</si>
  <si>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</si>
  <si>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</si>
  <si>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</si>
  <si>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</si>
  <si>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</si>
  <si>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</si>
  <si>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</si>
  <si>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</si>
  <si>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</si>
  <si>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</si>
  <si>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</si>
  <si>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</si>
  <si>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</si>
  <si>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</si>
  <si>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</si>
  <si>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</si>
  <si>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</si>
  <si>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</si>
  <si>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</si>
  <si>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</si>
  <si>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</si>
  <si>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</si>
  <si>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</si>
  <si>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</si>
  <si>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</si>
  <si>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</si>
  <si>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</si>
  <si>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</si>
  <si>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</si>
  <si>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</si>
  <si>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</si>
  <si>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</si>
  <si>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</si>
  <si>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</si>
  <si>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</si>
  <si>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</si>
  <si>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</si>
  <si>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</si>
  <si>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</si>
  <si>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</si>
  <si>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</si>
  <si>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</si>
  <si>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</si>
  <si>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</si>
  <si>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</si>
  <si>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</si>
  <si>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</si>
  <si>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</si>
  <si>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</si>
  <si>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</si>
  <si>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</si>
  <si>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</si>
  <si>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</si>
  <si>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</si>
  <si>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</si>
  <si>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</si>
  <si>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</si>
  <si>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</si>
  <si>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</si>
  <si>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</si>
  <si>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</si>
  <si>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</si>
  <si>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</si>
  <si>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</si>
  <si>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</si>
  <si>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</si>
  <si>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</si>
  <si>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</si>
  <si>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</si>
  <si>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</si>
  <si>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</si>
  <si>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</si>
  <si>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</si>
  <si>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</si>
  <si>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</si>
  <si>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</si>
  <si>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</si>
  <si>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</si>
  <si>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</si>
  <si>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</si>
  <si>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</si>
  <si>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</si>
  <si>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</si>
  <si>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</si>
  <si>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</si>
  <si>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</si>
  <si>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</si>
  <si>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</si>
  <si>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</si>
  <si>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</si>
  <si>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</si>
  <si>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</si>
  <si>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</si>
  <si>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</si>
  <si>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</si>
  <si>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</si>
  <si>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</si>
  <si>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</si>
  <si>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</si>
  <si>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</si>
  <si>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</si>
  <si>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</si>
  <si>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</si>
  <si>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</si>
  <si>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</si>
  <si>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</si>
  <si>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</si>
  <si>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</si>
  <si>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</si>
  <si>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</si>
  <si>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</si>
  <si>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</si>
  <si>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</si>
  <si>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</si>
  <si>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</si>
  <si>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</si>
  <si>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</si>
  <si>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</si>
  <si>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</si>
  <si>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</si>
  <si>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</si>
  <si>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</si>
  <si>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</si>
  <si>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</si>
  <si>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</si>
  <si>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</si>
  <si>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</si>
  <si>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</si>
  <si>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</si>
  <si>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</si>
  <si>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</si>
  <si>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</si>
  <si>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</si>
  <si>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</si>
  <si>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</si>
  <si>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</si>
  <si>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</si>
  <si>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</si>
  <si>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</si>
  <si>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</si>
  <si>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</si>
  <si>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</si>
  <si>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</si>
  <si>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</si>
  <si>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</si>
  <si>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</si>
  <si>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</si>
  <si>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</si>
  <si>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</si>
  <si>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</si>
  <si>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</si>
  <si>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</si>
  <si>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</si>
  <si>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</si>
  <si>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</si>
  <si>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</si>
  <si>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</si>
  <si>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</si>
  <si>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</si>
  <si>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</si>
  <si>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</si>
  <si>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</si>
  <si>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</si>
  <si>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</si>
  <si>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</si>
  <si>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</si>
  <si>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</si>
  <si>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</si>
  <si>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</si>
  <si>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</si>
  <si>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</si>
  <si>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</si>
  <si>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</si>
  <si>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</si>
  <si>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</si>
  <si>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</si>
  <si>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</si>
  <si>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</si>
  <si>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</si>
  <si>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</si>
  <si>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</si>
  <si>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</si>
  <si>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</si>
  <si>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</si>
  <si>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</si>
  <si>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</si>
  <si>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</si>
  <si>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</si>
  <si>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</si>
  <si>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</si>
  <si>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</si>
  <si>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</si>
  <si>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</si>
  <si>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</si>
  <si>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</si>
  <si>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</si>
  <si>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</si>
  <si>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</si>
  <si>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</si>
  <si>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</si>
  <si>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</si>
  <si>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</si>
  <si>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</si>
  <si>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</si>
  <si>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</si>
  <si>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</si>
  <si>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</si>
  <si>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</si>
  <si>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</si>
  <si>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</si>
  <si>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</si>
  <si>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</si>
  <si>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</si>
  <si>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</si>
  <si>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</si>
  <si>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</si>
  <si>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</si>
  <si>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</si>
  <si>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</si>
  <si>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</si>
  <si>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</si>
  <si>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</si>
  <si>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</si>
  <si>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</si>
  <si>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</si>
  <si>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</si>
  <si>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</si>
  <si>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</si>
  <si>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</si>
  <si>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</si>
  <si>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</si>
  <si>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</si>
  <si>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</si>
  <si>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</si>
  <si>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</si>
  <si>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</si>
  <si>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</si>
  <si>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</si>
  <si>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</si>
  <si>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</si>
  <si>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</si>
  <si>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</si>
  <si>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</si>
  <si>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</si>
  <si>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</si>
  <si>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</si>
  <si>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</si>
  <si>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</si>
  <si>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</si>
  <si>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</si>
  <si>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</si>
  <si>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</si>
  <si>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</si>
  <si>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</si>
  <si>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</si>
  <si>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</si>
  <si>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</si>
  <si>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</si>
  <si>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</si>
  <si>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</si>
  <si>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</si>
  <si>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</si>
  <si>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</si>
  <si>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</si>
  <si>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</si>
  <si>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</si>
  <si>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</si>
  <si>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</si>
  <si>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</si>
  <si>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</si>
  <si>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</si>
  <si>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</si>
  <si>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</si>
  <si>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</si>
  <si>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</si>
  <si>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</si>
  <si>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</si>
  <si>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</si>
  <si>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</si>
  <si>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</si>
  <si>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</si>
  <si>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</si>
  <si>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</si>
  <si>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</si>
  <si>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</si>
  <si>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</si>
  <si>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</si>
  <si>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</si>
  <si>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</si>
  <si>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</si>
  <si>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</si>
  <si>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</si>
  <si>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</si>
  <si>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</si>
  <si>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</si>
  <si>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</si>
  <si>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</si>
  <si>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</si>
  <si>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</si>
  <si>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</si>
  <si>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</si>
  <si>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</si>
  <si>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</si>
  <si>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</si>
  <si>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</si>
  <si>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</si>
  <si>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</si>
  <si>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</si>
  <si>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</si>
  <si>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</si>
  <si>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</si>
  <si>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</si>
  <si>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</si>
  <si>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</si>
  <si>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</si>
  <si>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</si>
  <si>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</si>
  <si>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</si>
  <si>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</si>
  <si>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</si>
  <si>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</si>
  <si>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</si>
  <si>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</si>
  <si>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</si>
  <si>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</si>
  <si>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</si>
  <si>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</si>
  <si>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</si>
  <si>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</si>
  <si>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</si>
  <si>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</si>
  <si>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</si>
  <si>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</si>
  <si>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</si>
  <si>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</si>
  <si>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</si>
  <si>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</si>
  <si>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</si>
  <si>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</si>
  <si>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</si>
  <si>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</si>
  <si>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</si>
  <si>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</si>
  <si>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</si>
  <si>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</si>
  <si>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</si>
  <si>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</si>
  <si>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</si>
  <si>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</si>
  <si>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</si>
  <si>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</si>
  <si>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</si>
  <si>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</si>
  <si>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</si>
  <si>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</si>
  <si>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</si>
  <si>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</si>
  <si>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</si>
  <si>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</si>
  <si>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</si>
  <si>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</si>
  <si>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</si>
  <si>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</si>
  <si>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</si>
  <si>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</si>
  <si>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</si>
  <si>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</si>
  <si>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</si>
  <si>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</si>
  <si>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</si>
  <si>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</si>
  <si>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</si>
  <si>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</si>
  <si>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</si>
  <si>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</si>
  <si>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</si>
  <si>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</si>
  <si>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</si>
  <si>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</si>
  <si>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</si>
  <si>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</si>
  <si>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</si>
  <si>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</si>
  <si>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</si>
  <si>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</si>
  <si>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</si>
  <si>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</si>
  <si>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</si>
  <si>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</si>
  <si>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</si>
  <si>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</si>
  <si>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</si>
  <si>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</si>
  <si>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</si>
  <si>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</si>
  <si>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</si>
  <si>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</si>
  <si>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</si>
  <si>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</si>
  <si>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</si>
  <si>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</si>
  <si>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</si>
  <si>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</si>
  <si>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</si>
  <si>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</si>
  <si>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</si>
  <si>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</si>
  <si>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</si>
  <si>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</si>
  <si>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</si>
  <si>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</si>
  <si>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</si>
  <si>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</si>
  <si>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</si>
  <si>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</si>
  <si>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</si>
  <si>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</si>
  <si>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</si>
  <si>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</si>
  <si>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</si>
  <si>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</si>
  <si>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</si>
  <si>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</si>
  <si>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</si>
  <si>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</si>
  <si>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</si>
  <si>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</si>
  <si>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</si>
  <si>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</si>
  <si>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</si>
  <si>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</si>
  <si>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</si>
  <si>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</si>
  <si>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</si>
  <si>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</si>
  <si>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</si>
  <si>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</si>
  <si>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</si>
  <si>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</si>
  <si>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</si>
  <si>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</si>
  <si>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</si>
  <si>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</si>
  <si>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</si>
  <si>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</si>
  <si>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</si>
  <si>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</si>
  <si>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</si>
  <si>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</si>
  <si>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</si>
  <si>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</si>
  <si>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</si>
  <si>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</si>
  <si>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</si>
  <si>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</si>
  <si>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</si>
  <si>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</si>
  <si>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</si>
  <si>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</si>
  <si>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</si>
  <si>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</si>
  <si>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</si>
  <si>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</si>
  <si>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</si>
  <si>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</si>
  <si>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</si>
  <si>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</si>
  <si>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</si>
  <si>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</si>
  <si>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</si>
  <si>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</si>
  <si>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</si>
  <si>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</si>
  <si>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</si>
  <si>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</si>
  <si>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</si>
  <si>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</si>
  <si>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</si>
  <si>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</si>
  <si>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</si>
  <si>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</si>
  <si>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</si>
  <si>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</si>
  <si>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</si>
  <si>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</si>
  <si>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</si>
  <si>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</si>
  <si>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</si>
  <si>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</si>
  <si>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</si>
  <si>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</si>
  <si>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</si>
  <si>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</si>
  <si>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</si>
  <si>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</si>
  <si>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</si>
  <si>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</si>
  <si>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</si>
  <si>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</si>
  <si>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</si>
  <si>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</si>
  <si>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</si>
  <si>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</si>
  <si>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</si>
  <si>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</si>
  <si>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</si>
  <si>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</si>
  <si>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</si>
  <si>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</si>
  <si>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</si>
  <si>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</si>
  <si>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</si>
  <si>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</si>
  <si>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</si>
  <si>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</si>
  <si>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</si>
  <si>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</si>
  <si>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</si>
  <si>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</si>
  <si>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</si>
  <si>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</si>
  <si>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</si>
  <si>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</si>
  <si>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</si>
  <si>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</si>
  <si>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</si>
  <si>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</si>
  <si>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</si>
  <si>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</si>
  <si>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</si>
  <si>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</si>
  <si>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</si>
  <si>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</si>
  <si>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</si>
  <si>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</si>
  <si>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</si>
  <si>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</si>
  <si>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</si>
  <si>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</si>
  <si>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</si>
  <si>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</si>
  <si>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</si>
  <si>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</si>
  <si>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</si>
  <si>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</si>
  <si>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</si>
  <si>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</si>
  <si>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</si>
  <si>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</si>
  <si>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</si>
  <si>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</si>
  <si>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</si>
  <si>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</si>
  <si>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</si>
  <si>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</si>
  <si>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</si>
  <si>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</si>
  <si>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</si>
  <si>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</si>
  <si>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</si>
  <si>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</si>
  <si>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</si>
  <si>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</si>
  <si>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</si>
  <si>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</si>
  <si>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</si>
  <si>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</si>
  <si>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</si>
  <si>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</si>
  <si>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</si>
  <si>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</si>
  <si>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</si>
  <si>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</si>
  <si>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</si>
  <si>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</si>
  <si>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</si>
  <si>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</si>
  <si>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</si>
  <si>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</si>
  <si>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</si>
  <si>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</si>
  <si>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</si>
  <si>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</si>
  <si>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</si>
  <si>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</si>
  <si>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</si>
  <si>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</si>
  <si>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</si>
  <si>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</si>
  <si>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</si>
  <si>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</si>
  <si>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</si>
  <si>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</si>
  <si>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</si>
  <si>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</si>
  <si>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</si>
  <si>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</si>
  <si>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</si>
  <si>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</si>
  <si>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</si>
  <si>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</si>
  <si>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</si>
  <si>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</si>
  <si>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</si>
  <si>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</si>
  <si>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</si>
  <si>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</si>
  <si>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</si>
  <si>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</si>
  <si>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</si>
  <si>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</si>
  <si>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</si>
  <si>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</si>
  <si>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</si>
  <si>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</si>
  <si>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</si>
  <si>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</si>
  <si>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</si>
  <si>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</si>
  <si>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</si>
  <si>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</si>
  <si>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</si>
  <si>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</si>
  <si>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</si>
  <si>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</si>
  <si>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</si>
  <si>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</si>
  <si>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</si>
  <si>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</si>
  <si>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</si>
  <si>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</si>
  <si>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</si>
  <si>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</si>
  <si>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</si>
  <si>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</si>
  <si>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</si>
  <si>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</si>
  <si>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</si>
  <si>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</si>
  <si>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</si>
  <si>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</si>
  <si>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</si>
  <si>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</si>
  <si>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</si>
  <si>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</si>
  <si>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</si>
  <si>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</si>
  <si>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</si>
  <si>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</si>
  <si>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</si>
  <si>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</si>
  <si>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</si>
  <si>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</si>
  <si>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</si>
  <si>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</si>
  <si>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</si>
  <si>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</si>
  <si>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</si>
  <si>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</si>
  <si>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</si>
  <si>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</si>
  <si>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</si>
  <si>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</si>
  <si>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</si>
  <si>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</si>
  <si>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</si>
  <si>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</si>
  <si>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</si>
  <si>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</si>
  <si>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</si>
  <si>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</si>
  <si>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</si>
  <si>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</si>
  <si>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</si>
  <si>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</si>
  <si>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</si>
  <si>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</si>
  <si>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</si>
  <si>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</si>
  <si>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</si>
  <si>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</si>
  <si>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</si>
  <si>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</si>
  <si>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</si>
  <si>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</si>
  <si>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</si>
  <si>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</si>
  <si>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</si>
  <si>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</si>
  <si>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</si>
  <si>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</si>
  <si>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</si>
  <si>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</si>
  <si>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</si>
  <si>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</si>
  <si>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</si>
  <si>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</si>
  <si>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</si>
  <si>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</si>
  <si>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</si>
  <si>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</si>
  <si>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</si>
  <si>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</si>
  <si>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</si>
  <si>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</si>
  <si>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</si>
  <si>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</si>
  <si>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</si>
  <si>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</si>
  <si>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</si>
  <si>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</si>
  <si>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</si>
  <si>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</si>
  <si>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</si>
  <si>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</si>
  <si>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</si>
  <si>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</si>
  <si>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</si>
  <si>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</si>
  <si>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</si>
  <si>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</si>
  <si>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</si>
  <si>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</si>
  <si>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</si>
  <si>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</si>
  <si>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</si>
  <si>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</si>
  <si>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</si>
  <si>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</si>
  <si>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</si>
  <si>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</si>
  <si>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</si>
  <si>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</si>
  <si>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</si>
  <si>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</si>
  <si>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</si>
  <si>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</si>
  <si>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</si>
  <si>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</si>
  <si>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</si>
  <si>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</si>
  <si>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</si>
  <si>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</si>
  <si>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</si>
  <si>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</si>
  <si>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</si>
  <si>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</si>
  <si>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</si>
  <si>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</si>
  <si>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</si>
  <si>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</si>
  <si>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</si>
  <si>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</si>
  <si>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</si>
  <si>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</si>
  <si>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</si>
  <si>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</si>
  <si>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</si>
  <si>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</si>
  <si>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</si>
  <si>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</si>
  <si>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</si>
  <si>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</si>
  <si>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</si>
  <si>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</si>
  <si>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</si>
  <si>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</si>
  <si>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</si>
  <si>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</si>
  <si>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</si>
  <si>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</si>
  <si>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</si>
  <si>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</si>
  <si>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</si>
  <si>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</si>
  <si>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</si>
  <si>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</si>
  <si>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</si>
  <si>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</si>
  <si>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</si>
  <si>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</si>
  <si>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</si>
  <si>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</si>
  <si>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</si>
  <si>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</si>
  <si>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</si>
  <si>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</si>
  <si>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</si>
  <si>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</si>
  <si>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</si>
  <si>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</si>
  <si>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</si>
  <si>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</si>
  <si>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</si>
  <si>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</si>
  <si>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</si>
  <si>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</si>
  <si>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</si>
  <si>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</si>
  <si>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</si>
  <si>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</si>
  <si>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</si>
  <si>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</si>
  <si>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</si>
  <si>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</si>
  <si>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</si>
  <si>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</si>
  <si>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</si>
  <si>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</si>
  <si>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</si>
  <si>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</si>
  <si>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</si>
  <si>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</si>
  <si>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</si>
  <si>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</si>
  <si>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</si>
  <si>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</si>
  <si>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</si>
  <si>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</si>
  <si>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</si>
  <si>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</si>
  <si>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</si>
  <si>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</si>
  <si>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</si>
  <si>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</si>
  <si>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</si>
  <si>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</si>
  <si>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</si>
  <si>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</si>
  <si>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</si>
  <si>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</si>
  <si>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</si>
  <si>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</si>
  <si>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</si>
  <si>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</si>
  <si>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</si>
  <si>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</si>
  <si>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</si>
  <si>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</si>
  <si>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</si>
  <si>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</si>
  <si>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</si>
  <si>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</si>
  <si>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</si>
  <si>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</si>
  <si>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</si>
  <si>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</si>
  <si>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</si>
  <si>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</si>
  <si>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</si>
  <si>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</si>
  <si>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</si>
  <si>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</si>
  <si>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</si>
  <si>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</si>
  <si>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</si>
  <si>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</si>
  <si>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</si>
  <si>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</si>
  <si>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</si>
  <si>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</si>
  <si>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</si>
  <si>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</si>
  <si>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</si>
  <si>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</si>
  <si>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</si>
  <si>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</si>
  <si>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</si>
  <si>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</si>
  <si>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</si>
  <si>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</si>
  <si>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</si>
  <si>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</si>
  <si>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</si>
  <si>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</si>
  <si>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</si>
  <si>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</si>
  <si>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</si>
  <si>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</si>
  <si>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</si>
  <si>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</si>
  <si>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</si>
  <si>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</si>
  <si>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</si>
  <si>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</si>
  <si>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</si>
  <si>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</si>
  <si>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</si>
  <si>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</si>
  <si>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</si>
  <si>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</si>
  <si>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</si>
  <si>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</si>
  <si>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</si>
  <si>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</si>
  <si>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</si>
  <si>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</si>
  <si>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</si>
  <si>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</si>
  <si>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</si>
  <si>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</si>
  <si>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</si>
  <si>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</si>
  <si>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</si>
  <si>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</si>
  <si>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</si>
  <si>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</si>
  <si>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</si>
  <si>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</si>
  <si>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</si>
  <si>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</si>
  <si>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</si>
  <si>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</si>
  <si>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</si>
  <si>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</si>
  <si>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</si>
  <si>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</si>
  <si>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</si>
  <si>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</si>
  <si>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</si>
  <si>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</si>
  <si>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</si>
  <si>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</si>
  <si>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</si>
  <si>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</si>
  <si>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</si>
  <si>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</si>
  <si>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</si>
  <si>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</si>
  <si>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</si>
  <si>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</si>
  <si>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</si>
  <si>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</si>
  <si>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</si>
  <si>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</si>
  <si>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</si>
  <si>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</si>
  <si>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</si>
  <si>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</si>
  <si>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</si>
  <si>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</si>
  <si>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</si>
  <si>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</si>
  <si>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</si>
  <si>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</si>
  <si>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</si>
  <si>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</si>
  <si>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</si>
  <si>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</si>
  <si>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</si>
  <si>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</si>
  <si>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</si>
  <si>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</si>
  <si>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</si>
  <si>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</si>
  <si>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</si>
  <si>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</si>
  <si>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</si>
  <si>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</si>
  <si>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</si>
  <si>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</si>
  <si>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</si>
  <si>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</si>
  <si>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</si>
  <si>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</si>
  <si>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</si>
  <si>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</si>
  <si>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</si>
  <si>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</si>
  <si>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</si>
  <si>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</si>
  <si>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</si>
  <si>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</si>
  <si>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</si>
  <si>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</si>
  <si>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</si>
  <si>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</si>
  <si>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</si>
  <si>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</si>
  <si>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</si>
  <si>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</si>
  <si>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</si>
  <si>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</si>
  <si>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</si>
  <si>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</si>
  <si>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</si>
  <si>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</si>
  <si>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</si>
  <si>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</si>
  <si>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</si>
  <si>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</si>
  <si>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</si>
  <si>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</si>
  <si>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</si>
  <si>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</si>
  <si>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</si>
  <si>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</si>
  <si>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</si>
  <si>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</si>
  <si>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</si>
  <si>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</si>
  <si>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</si>
  <si>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</si>
  <si>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</si>
  <si>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</si>
  <si>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</si>
  <si>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</si>
  <si>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</si>
  <si>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</si>
  <si>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</si>
  <si>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</si>
  <si>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</si>
  <si>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</si>
  <si>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</si>
  <si>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</si>
  <si>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</si>
  <si>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</si>
  <si>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</si>
  <si>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</si>
  <si>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</si>
  <si>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</si>
  <si>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</si>
  <si>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</si>
  <si>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</si>
  <si>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</si>
  <si>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</si>
  <si>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</si>
  <si>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</si>
  <si>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</si>
  <si>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</si>
  <si>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</si>
  <si>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</si>
  <si>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</si>
  <si>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</si>
  <si>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</si>
  <si>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</si>
  <si>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</si>
  <si>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</si>
  <si>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</si>
  <si>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</si>
  <si>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</si>
  <si>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</si>
  <si>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</si>
  <si>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</si>
  <si>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</si>
  <si>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</si>
  <si>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</si>
  <si>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</si>
  <si>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</si>
  <si>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</si>
  <si>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</si>
  <si>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</si>
  <si>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</si>
  <si>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</si>
  <si>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</si>
  <si>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</si>
  <si>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</si>
  <si>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</si>
  <si>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</si>
  <si>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</si>
  <si>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</si>
  <si>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</si>
  <si>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</si>
  <si>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</si>
  <si>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</si>
  <si>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</si>
  <si>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</si>
  <si>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</si>
  <si>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</si>
  <si>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</si>
  <si>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</si>
  <si>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</si>
  <si>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</si>
  <si>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</si>
  <si>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</si>
  <si>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</si>
  <si>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</si>
  <si>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</si>
  <si>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</si>
  <si>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</si>
  <si>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</si>
  <si>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</si>
  <si>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</si>
  <si>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</si>
  <si>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</si>
  <si>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</si>
  <si>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</si>
  <si>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</si>
  <si>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</si>
  <si>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</si>
  <si>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</si>
  <si>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</si>
  <si>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</si>
  <si>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</si>
  <si>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</si>
  <si>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</si>
  <si>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</si>
  <si>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</si>
  <si>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</si>
  <si>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</si>
  <si>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</si>
  <si>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</si>
  <si>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</si>
  <si>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</si>
  <si>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</si>
  <si>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</si>
  <si>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</si>
  <si>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</si>
  <si>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</si>
  <si>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</si>
  <si>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</si>
  <si>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</si>
  <si>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</si>
  <si>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</si>
  <si>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</si>
  <si>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</si>
  <si>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</si>
  <si>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</si>
  <si>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</si>
  <si>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</si>
  <si>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</si>
  <si>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</si>
  <si>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</si>
  <si>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</si>
  <si>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</si>
  <si>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</si>
  <si>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</si>
  <si>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</si>
  <si>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</si>
  <si>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</si>
  <si>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</si>
  <si>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</si>
  <si>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</si>
  <si>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</si>
  <si>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</si>
  <si>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</si>
  <si>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</si>
  <si>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</si>
  <si>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</si>
  <si>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</si>
  <si>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</si>
  <si>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</si>
  <si>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</si>
  <si>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</si>
  <si>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</si>
  <si>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</si>
  <si>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</si>
  <si>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</si>
  <si>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</si>
  <si>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</si>
  <si>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</si>
  <si>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</si>
  <si>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</si>
  <si>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</si>
  <si>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</si>
  <si>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</si>
  <si>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</si>
  <si>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</si>
  <si>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</si>
  <si>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</si>
  <si>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</si>
  <si>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</si>
  <si>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</si>
  <si>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</si>
  <si>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</si>
  <si>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</si>
  <si>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</si>
  <si>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</si>
  <si>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</si>
  <si>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</si>
  <si>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</si>
  <si>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</si>
  <si>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</si>
  <si>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</si>
  <si>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</si>
  <si>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</si>
  <si>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</si>
  <si>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</si>
  <si>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</si>
  <si>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</si>
  <si>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</si>
  <si>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</si>
  <si>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</si>
  <si>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</si>
  <si>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</si>
  <si>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</si>
  <si>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</si>
  <si>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</si>
  <si>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</si>
  <si>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</si>
  <si>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</si>
  <si>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</si>
  <si>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</si>
  <si>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</si>
  <si>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</si>
  <si>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</si>
  <si>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</si>
  <si>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</si>
  <si>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</si>
  <si>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</si>
  <si>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</si>
  <si>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</si>
  <si>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</si>
  <si>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</si>
  <si>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</si>
  <si>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</si>
  <si>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</si>
  <si>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</si>
  <si>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</si>
  <si>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</si>
  <si>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</si>
  <si>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</si>
  <si>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</si>
  <si>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</si>
  <si>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</si>
  <si>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</si>
  <si>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</si>
  <si>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</si>
  <si>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</si>
  <si>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</si>
  <si>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</si>
  <si>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</si>
  <si>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</si>
  <si>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</si>
  <si>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</si>
  <si>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</si>
  <si>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</si>
  <si>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</si>
  <si>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</si>
  <si>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</si>
  <si>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</si>
  <si>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</si>
  <si>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</si>
  <si>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</si>
  <si>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</si>
  <si>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</si>
  <si>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</si>
  <si>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</si>
  <si>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</si>
  <si>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</si>
  <si>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</si>
  <si>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</si>
  <si>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</si>
  <si>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</si>
  <si>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</si>
  <si>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</si>
  <si>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</si>
  <si>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</si>
  <si>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</si>
  <si>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</si>
  <si>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</si>
  <si>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</si>
  <si>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</si>
  <si>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</si>
  <si>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</si>
  <si>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</si>
  <si>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</si>
  <si>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</si>
  <si>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</si>
  <si>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</si>
  <si>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</si>
  <si>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</si>
  <si>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</si>
  <si>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</si>
  <si>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</si>
  <si>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</si>
  <si>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</si>
  <si>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</si>
  <si>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</si>
  <si>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</si>
  <si>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</si>
  <si>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</si>
  <si>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</si>
  <si>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</si>
  <si>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</si>
  <si>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</si>
  <si>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</si>
  <si>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</si>
  <si>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</si>
  <si>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</si>
  <si>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</si>
  <si>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</si>
  <si>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</si>
  <si>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</si>
  <si>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</si>
  <si>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</si>
  <si>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</si>
  <si>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</si>
  <si>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</si>
  <si>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</si>
  <si>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</si>
  <si>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</si>
  <si>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</si>
  <si>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</si>
  <si>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</si>
  <si>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</si>
  <si>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</si>
  <si>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</si>
  <si>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</si>
  <si>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</si>
  <si>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</si>
  <si>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</si>
  <si>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</si>
  <si>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</si>
  <si>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</si>
  <si>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</si>
  <si>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</si>
  <si>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</si>
  <si>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</si>
  <si>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</si>
  <si>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</si>
  <si>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</si>
  <si>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</si>
  <si>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</si>
  <si>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</si>
  <si>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</si>
  <si>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</si>
  <si>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</si>
  <si>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</si>
  <si>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</si>
  <si>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</si>
  <si>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</si>
  <si>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</si>
  <si>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</si>
  <si>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</si>
  <si>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</si>
  <si>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</si>
  <si>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</si>
  <si>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</si>
  <si>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</si>
  <si>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</si>
  <si>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</si>
  <si>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</si>
  <si>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</si>
  <si>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</si>
  <si>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</si>
  <si>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</si>
  <si>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</si>
  <si>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</si>
  <si>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</si>
  <si>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</si>
  <si>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</si>
  <si>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</si>
  <si>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</si>
  <si>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</si>
  <si>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</si>
  <si>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</si>
  <si>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</si>
  <si>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</si>
  <si>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</si>
  <si>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</si>
  <si>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</si>
  <si>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</si>
  <si>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</si>
  <si>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</si>
  <si>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</si>
  <si>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</si>
  <si>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</si>
  <si>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</si>
  <si>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</si>
  <si>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</si>
  <si>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</si>
  <si>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</si>
  <si>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</si>
  <si>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</si>
  <si>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</si>
  <si>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</si>
  <si>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</si>
  <si>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</si>
  <si>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</si>
  <si>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</si>
  <si>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</si>
  <si>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</si>
  <si>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</si>
  <si>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</si>
  <si>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</si>
  <si>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</si>
  <si>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</si>
  <si>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</si>
  <si>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</si>
  <si>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</si>
  <si>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</si>
  <si>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</si>
  <si>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</si>
  <si>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</si>
  <si>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</si>
  <si>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</si>
  <si>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</si>
  <si>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</si>
  <si>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</si>
  <si>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</si>
  <si>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</si>
  <si>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</si>
  <si>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</si>
  <si>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</si>
  <si>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</si>
  <si>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</si>
  <si>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</si>
  <si>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</si>
  <si>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</si>
  <si>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</si>
  <si>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</si>
  <si>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</si>
  <si>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</si>
  <si>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</si>
  <si>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</si>
  <si>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</si>
  <si>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</si>
  <si>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</si>
  <si>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</si>
  <si>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</si>
  <si>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</si>
  <si>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</si>
  <si>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</si>
  <si>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</si>
  <si>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</si>
  <si>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</si>
  <si>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</si>
  <si>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</si>
  <si>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</si>
  <si>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</si>
  <si>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</si>
  <si>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</si>
  <si>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</si>
  <si>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</si>
  <si>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</si>
  <si>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</si>
  <si>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</si>
  <si>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</si>
  <si>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</si>
  <si>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</si>
  <si>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</si>
  <si>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</si>
  <si>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</si>
  <si>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</si>
  <si>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</si>
  <si>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</si>
  <si>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</si>
  <si>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</si>
  <si>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</si>
  <si>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</si>
  <si>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</si>
  <si>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</si>
  <si>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</si>
  <si>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</si>
  <si>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</si>
  <si>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</si>
  <si>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</si>
  <si>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</si>
  <si>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</si>
  <si>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</si>
  <si>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</si>
  <si>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</si>
  <si>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</si>
  <si>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</si>
  <si>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</si>
  <si>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</si>
  <si>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</si>
  <si>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</si>
  <si>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</si>
  <si>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</si>
  <si>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</si>
  <si>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</si>
  <si>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</si>
  <si>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</si>
  <si>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</si>
  <si>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</si>
  <si>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</si>
  <si>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</si>
  <si>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</si>
  <si>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</si>
  <si>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</si>
  <si>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</si>
  <si>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</si>
  <si>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</si>
  <si>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</si>
  <si>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</si>
  <si>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</si>
  <si>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</si>
  <si>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</si>
  <si>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</si>
  <si>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</si>
  <si>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</si>
  <si>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</si>
  <si>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</si>
  <si>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</si>
  <si>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</si>
  <si>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</si>
  <si>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</si>
  <si>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</si>
  <si>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</si>
  <si>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</si>
  <si>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</si>
  <si>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</si>
  <si>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</si>
  <si>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</si>
  <si>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</si>
  <si>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</si>
  <si>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</si>
  <si>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</si>
  <si>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</si>
  <si>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</si>
  <si>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</si>
  <si>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</si>
  <si>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</si>
  <si>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</si>
  <si>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</si>
  <si>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</si>
  <si>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</si>
  <si>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</si>
  <si>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</si>
  <si>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</si>
  <si>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</si>
  <si>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</si>
  <si>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</si>
  <si>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</si>
  <si>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</si>
  <si>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</si>
  <si>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</si>
  <si>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</si>
  <si>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</si>
  <si>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</si>
  <si>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</si>
  <si>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</si>
  <si>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</si>
  <si>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</si>
  <si>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</si>
  <si>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</si>
  <si>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</si>
  <si>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</si>
  <si>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</si>
  <si>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</si>
  <si>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</si>
  <si>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</si>
  <si>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</si>
  <si>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</si>
  <si>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</si>
  <si>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</si>
  <si>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</si>
  <si>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</si>
  <si>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</si>
  <si>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</si>
  <si>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</si>
  <si>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</si>
  <si>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</si>
  <si>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</si>
  <si>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</si>
  <si>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</si>
  <si>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</si>
  <si>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</si>
  <si>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</si>
  <si>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</si>
  <si>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</si>
  <si>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</si>
  <si>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</si>
  <si>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</si>
  <si>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</si>
  <si>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</si>
  <si>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</si>
  <si>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</si>
  <si>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</si>
  <si>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</si>
  <si>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</si>
  <si>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</si>
  <si>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</si>
  <si>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</si>
  <si>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</si>
  <si>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</si>
  <si>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</si>
  <si>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</si>
  <si>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</si>
  <si>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</si>
  <si>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</si>
  <si>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</si>
  <si>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</si>
  <si>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</si>
  <si>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</si>
  <si>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</si>
  <si>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</si>
  <si>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</si>
  <si>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</si>
  <si>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</si>
  <si>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</si>
  <si>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</si>
  <si>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</si>
  <si>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</si>
  <si>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</si>
  <si>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</si>
  <si>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</si>
  <si>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</si>
  <si>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</si>
  <si>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</si>
  <si>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</si>
  <si>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</si>
  <si>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</si>
  <si>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</si>
  <si>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</si>
  <si>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</si>
  <si>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</si>
  <si>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</si>
  <si>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</si>
  <si>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</si>
  <si>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</si>
  <si>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</si>
  <si>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</si>
  <si>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</si>
  <si>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</si>
  <si>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</si>
  <si>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</si>
  <si>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</si>
  <si>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</si>
  <si>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</si>
  <si>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</si>
  <si>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</si>
  <si>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</si>
  <si>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</si>
  <si>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</si>
  <si>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</si>
  <si>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</si>
  <si>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</si>
  <si>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</si>
  <si>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</si>
  <si>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</si>
  <si>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</si>
  <si>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</si>
  <si>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</si>
  <si>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</si>
  <si>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</si>
  <si>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</si>
  <si>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</si>
  <si>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</si>
  <si>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</si>
  <si>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</si>
  <si>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</si>
  <si>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</si>
  <si>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</si>
  <si>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</si>
  <si>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</si>
  <si>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</si>
  <si>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</si>
  <si>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</si>
  <si>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</si>
  <si>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</si>
  <si>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</si>
  <si>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</si>
  <si>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</si>
  <si>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</si>
  <si>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</si>
  <si>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</si>
  <si>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</si>
  <si>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</si>
  <si>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</si>
  <si>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</si>
  <si>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</si>
  <si>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</si>
  <si>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</si>
  <si>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</si>
  <si>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</si>
  <si>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</si>
  <si>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</si>
  <si>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</si>
  <si>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</si>
  <si>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</si>
  <si>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</si>
  <si>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</si>
  <si>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</si>
  <si>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</si>
  <si>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</si>
  <si>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</si>
  <si>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</si>
  <si>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</si>
  <si>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</si>
  <si>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</si>
  <si>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</si>
  <si>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</si>
  <si>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</si>
  <si>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</si>
  <si>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</si>
  <si>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</si>
  <si>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</si>
  <si>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</si>
  <si>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</si>
  <si>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</si>
  <si>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</si>
  <si>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</si>
  <si>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</si>
  <si>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</si>
  <si>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</si>
  <si>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</si>
  <si>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</si>
  <si>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</si>
  <si>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</si>
  <si>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</si>
  <si>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</si>
  <si>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</si>
  <si>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</si>
  <si>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</si>
  <si>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</si>
  <si>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</si>
  <si>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</si>
  <si>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</si>
  <si>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</si>
  <si>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</si>
  <si>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</si>
  <si>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</si>
  <si>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</si>
  <si>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</si>
  <si>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</si>
  <si>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</si>
  <si>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</si>
  <si>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</si>
  <si>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</si>
  <si>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</si>
  <si>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</si>
  <si>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</si>
  <si>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</si>
  <si>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</si>
  <si>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</si>
  <si>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</si>
  <si>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</si>
  <si>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</si>
  <si>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</si>
  <si>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</si>
  <si>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</si>
  <si>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</si>
  <si>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</si>
  <si>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</si>
  <si>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</si>
  <si>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</si>
  <si>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</si>
  <si>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</si>
  <si>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</si>
  <si>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</si>
  <si>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</si>
  <si>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</si>
  <si>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</si>
  <si>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</si>
  <si>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</si>
  <si>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</si>
  <si>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</si>
  <si>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</si>
  <si>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</si>
  <si>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</si>
  <si>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</si>
  <si>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</si>
  <si>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</si>
  <si>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</si>
  <si>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</si>
  <si>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</si>
  <si>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</si>
  <si>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</si>
  <si>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</si>
  <si>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</si>
  <si>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</si>
  <si>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</si>
  <si>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</si>
  <si>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</si>
  <si>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</si>
  <si>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</si>
  <si>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</si>
  <si>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</si>
  <si>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</si>
  <si>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</si>
  <si>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</si>
  <si>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</si>
  <si>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</si>
  <si>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</si>
  <si>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</si>
  <si>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</si>
  <si>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</si>
  <si>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</si>
  <si>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</si>
  <si>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</si>
  <si>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</si>
  <si>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</si>
  <si>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</si>
  <si>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</si>
  <si>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</si>
  <si>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</si>
  <si>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</si>
  <si>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</si>
  <si>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</si>
  <si>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</si>
  <si>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</si>
  <si>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</si>
  <si>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</si>
  <si>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</si>
  <si>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</si>
  <si>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</si>
  <si>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</si>
  <si>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</si>
  <si>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</si>
  <si>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</si>
  <si>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</si>
  <si>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</si>
  <si>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</si>
  <si>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</si>
  <si>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</si>
  <si>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</si>
  <si>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</si>
  <si>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</si>
  <si>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</si>
  <si>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</si>
  <si>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</si>
  <si>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</si>
  <si>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</si>
  <si>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</si>
  <si>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</si>
  <si>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</si>
  <si>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</si>
  <si>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</si>
  <si>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</si>
  <si>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</si>
  <si>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</si>
  <si>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</si>
  <si>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</si>
  <si>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</si>
  <si>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</si>
  <si>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</si>
  <si>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</si>
  <si>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</si>
  <si>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</si>
  <si>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</si>
  <si>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</si>
  <si>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</si>
  <si>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</si>
  <si>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</si>
  <si>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</si>
  <si>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</si>
  <si>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</si>
  <si>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</si>
  <si>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</si>
  <si>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</si>
  <si>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</si>
  <si>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</si>
  <si>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</si>
  <si>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</si>
  <si>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</si>
  <si>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</si>
  <si>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</si>
  <si>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</si>
  <si>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</si>
  <si>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</si>
  <si>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</si>
  <si>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</si>
  <si>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</si>
  <si>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</si>
  <si>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</si>
  <si>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</si>
  <si>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</si>
  <si>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</si>
  <si>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</si>
  <si>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</si>
  <si>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</si>
  <si>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</si>
  <si>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</si>
  <si>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</si>
  <si>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</si>
  <si>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</si>
  <si>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</si>
  <si>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</si>
  <si>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</si>
  <si>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</si>
  <si>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</si>
  <si>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</si>
  <si>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</si>
  <si>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</si>
  <si>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</si>
  <si>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</si>
  <si>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</si>
  <si>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</si>
  <si>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</si>
  <si>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</si>
  <si>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</si>
  <si>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</si>
  <si>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</si>
  <si>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</si>
  <si>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</si>
  <si>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</si>
  <si>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</si>
  <si>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</si>
  <si>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</si>
  <si>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</si>
  <si>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</si>
  <si>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</si>
  <si>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</si>
  <si>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</si>
  <si>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</si>
  <si>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</si>
  <si>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</si>
  <si>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</si>
  <si>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</si>
  <si>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</si>
  <si>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</si>
  <si>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</si>
  <si>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</si>
  <si>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</si>
  <si>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</si>
  <si>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</si>
  <si>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</si>
  <si>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</si>
  <si>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</si>
  <si>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</si>
  <si>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</si>
  <si>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</si>
  <si>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</si>
  <si>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</si>
  <si>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</si>
  <si>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</si>
  <si>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</si>
  <si>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</si>
  <si>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</si>
  <si>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</si>
  <si>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</si>
  <si>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</si>
  <si>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</si>
  <si>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</si>
  <si>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</si>
  <si>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</si>
  <si>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</si>
  <si>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</si>
  <si>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</si>
  <si>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</si>
  <si>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</si>
  <si>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</si>
  <si>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</si>
  <si>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</si>
  <si>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</si>
  <si>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</si>
  <si>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</si>
  <si>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</si>
  <si>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</si>
  <si>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</si>
  <si>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</si>
  <si>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</si>
  <si>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</si>
  <si>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</si>
  <si>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</si>
  <si>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</si>
  <si>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</si>
  <si>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</si>
  <si>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</si>
  <si>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</si>
  <si>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</si>
  <si>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</si>
  <si>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</si>
  <si>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</si>
  <si>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</si>
  <si>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</si>
  <si>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</si>
  <si>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</si>
  <si>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</si>
  <si>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</si>
  <si>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</si>
  <si>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</si>
  <si>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</si>
  <si>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</si>
  <si>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</si>
  <si>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</si>
  <si>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</si>
  <si>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</si>
  <si>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</si>
  <si>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</si>
  <si>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</si>
  <si>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</si>
  <si>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</si>
  <si>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</si>
  <si>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</si>
  <si>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</si>
  <si>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</si>
  <si>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</si>
  <si>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</si>
  <si>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</si>
  <si>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</si>
  <si>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</si>
  <si>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</si>
  <si>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</si>
  <si>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</si>
  <si>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</si>
  <si>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</si>
  <si>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</si>
  <si>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</si>
  <si>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</si>
  <si>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</si>
  <si>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</si>
  <si>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</si>
  <si>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</si>
  <si>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</si>
  <si>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</si>
  <si>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</si>
  <si>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</si>
  <si>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</si>
  <si>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</si>
  <si>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</si>
  <si>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</si>
  <si>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</si>
  <si>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</si>
  <si>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</si>
  <si>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</si>
  <si>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</si>
  <si>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</si>
  <si>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</si>
  <si>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</si>
  <si>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</si>
  <si>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</si>
  <si>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</si>
  <si>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</si>
  <si>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</si>
  <si>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</si>
  <si>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</si>
  <si>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</si>
  <si>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</si>
  <si>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</si>
  <si>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</si>
  <si>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</si>
  <si>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</si>
  <si>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</si>
  <si>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</si>
  <si>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</si>
  <si>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</si>
  <si>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</si>
  <si>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</si>
  <si>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</si>
  <si>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</si>
  <si>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</si>
  <si>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</si>
  <si>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</si>
  <si>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</si>
  <si>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</si>
  <si>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</si>
  <si>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</si>
  <si>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</si>
  <si>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</si>
  <si>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</si>
  <si>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</si>
  <si>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</si>
  <si>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</si>
  <si>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</si>
  <si>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</si>
  <si>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</si>
  <si>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</si>
  <si>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</si>
  <si>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</si>
  <si>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</si>
  <si>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</si>
  <si>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</si>
  <si>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</si>
  <si>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</si>
  <si>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</si>
  <si>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</si>
  <si>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</si>
  <si>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</si>
  <si>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</si>
  <si>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</si>
  <si>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</si>
  <si>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</si>
  <si>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</si>
  <si>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</si>
  <si>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</si>
  <si>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</si>
  <si>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</si>
  <si>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</si>
  <si>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</si>
  <si>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</si>
  <si>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</si>
  <si>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</si>
  <si>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</si>
  <si>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</si>
  <si>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</si>
  <si>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</si>
  <si>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</si>
  <si>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</si>
  <si>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</si>
  <si>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</si>
  <si>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</si>
  <si>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</si>
  <si>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</si>
  <si>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</si>
  <si>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</si>
  <si>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</si>
  <si>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</si>
  <si>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</si>
  <si>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</si>
  <si>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</si>
  <si>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</si>
  <si>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</si>
  <si>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</si>
  <si>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</si>
  <si>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</si>
  <si>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</si>
  <si>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</si>
  <si>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</si>
  <si>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</si>
  <si>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</si>
  <si>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</si>
  <si>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</si>
  <si>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</si>
  <si>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</si>
  <si>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</si>
  <si>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</si>
  <si>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</si>
  <si>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</si>
  <si>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</si>
  <si>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</si>
  <si>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</si>
  <si>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</si>
  <si>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</si>
  <si>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</si>
  <si>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</si>
  <si>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</si>
  <si>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</si>
  <si>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</si>
  <si>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</si>
  <si>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</si>
  <si>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</si>
  <si>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</si>
  <si>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</si>
  <si>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</si>
  <si>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</si>
  <si>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</si>
  <si>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</si>
  <si>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</si>
  <si>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</si>
  <si>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</si>
  <si>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</si>
  <si>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</si>
  <si>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</si>
  <si>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</si>
  <si>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</si>
  <si>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</si>
  <si>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</si>
  <si>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</si>
  <si>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</si>
  <si>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</si>
  <si>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</si>
  <si>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</si>
  <si>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</si>
  <si>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</si>
  <si>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</si>
  <si>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</si>
  <si>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</si>
  <si>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</si>
  <si>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</si>
  <si>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</si>
  <si>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</si>
  <si>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</si>
  <si>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</si>
  <si>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</si>
  <si>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</si>
  <si>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</si>
  <si>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</si>
  <si>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</si>
  <si>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</si>
  <si>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</si>
  <si>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</si>
  <si>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</si>
  <si>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</si>
  <si>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</si>
  <si>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</si>
  <si>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</si>
  <si>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</si>
  <si>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</si>
  <si>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</si>
  <si>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</si>
  <si>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</si>
  <si>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</si>
  <si>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</si>
  <si>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</si>
  <si>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</si>
  <si>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</si>
  <si>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</si>
  <si>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</si>
  <si>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</si>
  <si>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</si>
  <si>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</si>
  <si>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</si>
  <si>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</si>
  <si>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</si>
  <si>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</si>
  <si>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</si>
  <si>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</si>
  <si>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</si>
  <si>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</si>
  <si>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</si>
  <si>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</si>
  <si>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</si>
  <si>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</si>
  <si>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</si>
  <si>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</si>
  <si>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</si>
  <si>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</si>
  <si>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</si>
  <si>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</si>
  <si>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</si>
  <si>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</si>
  <si>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</si>
  <si>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</si>
  <si>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</si>
  <si>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</si>
  <si>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</si>
  <si>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</si>
  <si>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</si>
  <si>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</si>
  <si>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</si>
  <si>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</si>
  <si>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</si>
  <si>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</si>
  <si>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</si>
  <si>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</si>
  <si>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</si>
  <si>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</si>
  <si>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</si>
  <si>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</si>
  <si>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</si>
  <si>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</si>
  <si>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</si>
  <si>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</si>
  <si>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</si>
  <si>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</si>
  <si>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</si>
  <si>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</si>
  <si>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</si>
  <si>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</si>
  <si>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</si>
  <si>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</si>
  <si>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</si>
  <si>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</si>
  <si>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</si>
  <si>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</si>
  <si>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</si>
  <si>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</si>
  <si>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</si>
  <si>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</si>
  <si>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</si>
  <si>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</si>
  <si>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</si>
  <si>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</si>
  <si>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</si>
  <si>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</si>
  <si>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</si>
  <si>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</si>
  <si>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</si>
  <si>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</si>
  <si>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</si>
  <si>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</si>
  <si>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</si>
  <si>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</si>
  <si>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</si>
  <si>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</si>
  <si>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</si>
  <si>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</si>
  <si>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</si>
  <si>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</si>
  <si>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</si>
  <si>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</si>
  <si>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</si>
  <si>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</si>
  <si>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</si>
  <si>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</si>
  <si>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</si>
  <si>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</si>
  <si>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</si>
  <si>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</si>
  <si>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</si>
  <si>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</si>
  <si>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</si>
  <si>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</si>
  <si>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</si>
  <si>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</si>
  <si>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</si>
  <si>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</si>
  <si>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</si>
  <si>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</si>
  <si>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</si>
  <si>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</si>
  <si>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</si>
  <si>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</si>
  <si>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</si>
  <si>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</si>
  <si>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</si>
  <si>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</si>
  <si>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</si>
  <si>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</si>
  <si>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</si>
  <si>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</si>
  <si>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</si>
  <si>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</si>
  <si>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</si>
  <si>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</si>
  <si>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</si>
  <si>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</si>
  <si>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</si>
  <si>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</si>
  <si>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</si>
  <si>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</si>
  <si>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</si>
  <si>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</si>
  <si>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</si>
  <si>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</si>
  <si>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</si>
  <si>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</si>
  <si>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</si>
  <si>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</si>
  <si>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</si>
  <si>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</si>
  <si>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</si>
  <si>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</si>
  <si>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</si>
  <si>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</si>
  <si>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</si>
  <si>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</si>
  <si>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</si>
  <si>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</si>
  <si>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</si>
  <si>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</si>
  <si>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</si>
  <si>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</si>
  <si>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</si>
  <si>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</si>
  <si>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</si>
  <si>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</si>
  <si>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</si>
  <si>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</si>
  <si>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</si>
  <si>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</si>
  <si>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</si>
  <si>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</si>
  <si>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</si>
  <si>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</si>
  <si>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</si>
  <si>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</si>
  <si>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</si>
  <si>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</si>
  <si>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</si>
  <si>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</si>
  <si>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</si>
  <si>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</si>
  <si>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</si>
  <si>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</si>
  <si>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</si>
  <si>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</si>
  <si>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</si>
  <si>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</si>
  <si>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</si>
  <si>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</si>
  <si>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</si>
  <si>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</si>
  <si>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</si>
  <si>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</si>
  <si>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</si>
  <si>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</si>
  <si>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</si>
  <si>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</si>
  <si>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</si>
  <si>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</si>
  <si>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</si>
  <si>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</si>
  <si>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</si>
  <si>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</si>
  <si>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</si>
  <si>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</si>
  <si>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</si>
  <si>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</si>
  <si>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</si>
  <si>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</si>
  <si>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</si>
  <si>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</si>
  <si>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</si>
  <si>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</si>
  <si>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</si>
  <si>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</si>
  <si>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</si>
  <si>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</si>
  <si>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</si>
  <si>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</si>
  <si>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</si>
  <si>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</si>
  <si>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</si>
  <si>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</si>
  <si>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</si>
  <si>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</si>
  <si>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</si>
  <si>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</si>
  <si>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</si>
  <si>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</si>
  <si>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</si>
  <si>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</si>
  <si>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</si>
  <si>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</si>
  <si>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</si>
  <si>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</si>
  <si>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</si>
  <si>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</si>
  <si>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</si>
  <si>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</si>
  <si>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</si>
  <si>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</si>
  <si>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</si>
  <si>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</si>
  <si>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</si>
  <si>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</si>
  <si>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</si>
  <si>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</si>
  <si>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</si>
  <si>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</si>
  <si>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</si>
  <si>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</si>
  <si>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</si>
  <si>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</si>
  <si>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</si>
  <si>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</si>
  <si>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</si>
  <si>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</si>
  <si>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</si>
  <si>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</si>
  <si>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</si>
  <si>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</si>
  <si>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</si>
  <si>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</si>
  <si>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</si>
  <si>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</si>
  <si>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</si>
  <si>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</si>
  <si>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</si>
  <si>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</si>
  <si>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</si>
  <si>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</si>
  <si>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</si>
  <si>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</si>
  <si>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</si>
  <si>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</si>
  <si>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</si>
  <si>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</si>
  <si>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</si>
  <si>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</si>
  <si>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</si>
  <si>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</si>
  <si>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</si>
  <si>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</si>
  <si>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</si>
  <si>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</si>
  <si>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</si>
  <si>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</si>
  <si>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</si>
  <si>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</si>
  <si>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</si>
  <si>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</si>
  <si>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</si>
  <si>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</si>
  <si>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</si>
  <si>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</si>
  <si>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</si>
  <si>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</si>
  <si>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</si>
  <si>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</si>
  <si>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</si>
  <si>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</si>
  <si>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</si>
  <si>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</si>
  <si>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</si>
  <si>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</si>
  <si>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</si>
  <si>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</si>
  <si>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</si>
  <si>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</si>
  <si>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</si>
  <si>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</si>
  <si>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</si>
  <si>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</si>
  <si>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</si>
  <si>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</si>
  <si>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</si>
  <si>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</si>
  <si>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</si>
  <si>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</si>
  <si>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</si>
  <si>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</si>
  <si>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</si>
  <si>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</si>
  <si>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</si>
  <si>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</si>
  <si>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</si>
  <si>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</si>
  <si>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</si>
  <si>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</si>
  <si>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</si>
  <si>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</si>
  <si>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</si>
  <si>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</si>
  <si>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</si>
  <si>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</si>
  <si>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</si>
  <si>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</si>
  <si>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</si>
  <si>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</si>
  <si>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</si>
  <si>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</si>
  <si>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</si>
  <si>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</si>
  <si>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</si>
  <si>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</si>
  <si>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</si>
  <si>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</si>
  <si>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</si>
  <si>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</si>
  <si>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</si>
  <si>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</si>
  <si>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</si>
  <si>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</si>
  <si>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</si>
  <si>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</si>
  <si>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</si>
  <si>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</si>
  <si>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</si>
  <si>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</si>
  <si>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</si>
  <si>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</si>
  <si>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</si>
  <si>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</si>
  <si>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</si>
  <si>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</si>
  <si>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</si>
  <si>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</si>
  <si>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</si>
  <si>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</si>
  <si>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</si>
  <si>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</si>
  <si>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</si>
  <si>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</si>
  <si>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</si>
  <si>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</si>
  <si>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</si>
  <si>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</si>
  <si>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</si>
  <si>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</si>
  <si>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</si>
  <si>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</si>
  <si>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</si>
  <si>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</si>
  <si>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</si>
  <si>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</si>
  <si>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</si>
  <si>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</si>
  <si>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</si>
  <si>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</si>
  <si>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</si>
  <si>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</si>
  <si>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</si>
  <si>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</si>
  <si>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</si>
  <si>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</si>
  <si>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</si>
  <si>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</si>
  <si>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</si>
  <si>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</si>
  <si>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</si>
  <si>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</si>
  <si>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</si>
  <si>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</si>
  <si>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</si>
  <si>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</si>
  <si>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</si>
  <si>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</si>
  <si>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</si>
  <si>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</si>
  <si>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</si>
  <si>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</si>
  <si>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</si>
  <si>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</si>
  <si>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</si>
  <si>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</si>
  <si>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</si>
  <si>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</si>
  <si>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</si>
  <si>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</si>
  <si>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</si>
  <si>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</si>
  <si>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</si>
  <si>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</si>
  <si>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</si>
  <si>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</si>
  <si>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</si>
  <si>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</si>
  <si>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</si>
  <si>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</si>
  <si>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</si>
  <si>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</si>
  <si>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</si>
  <si>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</si>
  <si>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</si>
  <si>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</si>
  <si>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</si>
  <si>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</si>
  <si>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</si>
  <si>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</si>
  <si>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</si>
  <si>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</si>
  <si>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</si>
  <si>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</si>
  <si>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</si>
  <si>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</si>
  <si>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</si>
  <si>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</si>
  <si>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</si>
  <si>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</si>
  <si>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</si>
  <si>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</si>
  <si>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</si>
  <si>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</si>
  <si>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</si>
  <si>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</si>
  <si>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</si>
  <si>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</si>
  <si>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</si>
  <si>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</si>
  <si>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</si>
  <si>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</si>
  <si>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</si>
  <si>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</si>
  <si>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</si>
  <si>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</si>
  <si>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</si>
  <si>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</si>
  <si>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</si>
  <si>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</si>
  <si>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</si>
  <si>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</si>
  <si>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</si>
  <si>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</si>
  <si>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</si>
  <si>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</si>
  <si>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</si>
  <si>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</si>
  <si>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</si>
  <si>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</si>
  <si>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</si>
  <si>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</si>
  <si>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</si>
  <si>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</si>
  <si>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</si>
  <si>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</si>
  <si>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</si>
  <si>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</si>
  <si>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</si>
  <si>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</si>
  <si>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</si>
  <si>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</si>
  <si>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</si>
  <si>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</si>
  <si>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</si>
  <si>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</si>
  <si>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</si>
  <si>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</si>
  <si>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</si>
  <si>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</si>
  <si>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</si>
  <si>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</si>
  <si>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</si>
  <si>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</si>
  <si>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</si>
  <si>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</si>
  <si>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</si>
  <si>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</si>
  <si>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</si>
  <si>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</si>
  <si>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</si>
  <si>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</si>
  <si>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</si>
  <si>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</si>
  <si>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</si>
  <si>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</si>
  <si>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</si>
  <si>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</si>
  <si>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</si>
  <si>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</si>
  <si>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</si>
  <si>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</si>
  <si>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</si>
  <si>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</si>
  <si>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</si>
  <si>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</si>
  <si>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</si>
  <si>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</si>
  <si>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</si>
  <si>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</si>
  <si>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</si>
  <si>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</si>
  <si>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</si>
  <si>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</si>
  <si>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</si>
  <si>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</si>
  <si>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</si>
  <si>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</si>
  <si>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</si>
  <si>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</si>
  <si>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</si>
  <si>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</si>
  <si>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</si>
  <si>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</si>
  <si>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</si>
  <si>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</si>
  <si>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</si>
  <si>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</si>
  <si>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</si>
  <si>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</si>
  <si>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</si>
  <si>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</si>
  <si>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</si>
  <si>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</si>
  <si>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</si>
  <si>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</si>
  <si>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</si>
  <si>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</si>
  <si>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</si>
  <si>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</si>
  <si>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</si>
  <si>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</si>
  <si>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</si>
  <si>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</si>
  <si>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</si>
  <si>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</si>
  <si>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</si>
  <si>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</si>
  <si>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</si>
  <si>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</si>
  <si>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</si>
  <si>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</si>
  <si>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</si>
  <si>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</si>
  <si>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</si>
  <si>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</si>
  <si>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</si>
  <si>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</si>
  <si>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</si>
  <si>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</si>
  <si>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</si>
  <si>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</si>
  <si>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</si>
  <si>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</si>
  <si>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</si>
  <si>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</si>
  <si>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</si>
  <si>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</si>
  <si>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</si>
  <si>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</si>
  <si>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</si>
  <si>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</si>
  <si>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</si>
  <si>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</si>
  <si>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</si>
  <si>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</si>
  <si>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</si>
  <si>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</si>
  <si>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</si>
  <si>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</si>
  <si>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</si>
  <si>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</si>
  <si>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</si>
  <si>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</si>
  <si>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</si>
  <si>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</si>
  <si>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</si>
  <si>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</si>
  <si>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</si>
  <si>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</si>
  <si>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</si>
  <si>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</si>
  <si>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</si>
  <si>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</si>
  <si>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</si>
  <si>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</si>
  <si>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</si>
  <si>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</si>
  <si>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</si>
  <si>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</si>
  <si>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</si>
  <si>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</si>
  <si>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</si>
  <si>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</si>
  <si>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</si>
  <si>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</si>
  <si>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</si>
  <si>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</si>
  <si>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</si>
  <si>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</si>
  <si>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</si>
  <si>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</si>
  <si>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</si>
  <si>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</si>
  <si>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</si>
  <si>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</si>
  <si>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</si>
  <si>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</si>
  <si>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</si>
  <si>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</si>
  <si>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</si>
  <si>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</si>
  <si>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</si>
  <si>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</si>
  <si>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</si>
  <si>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</si>
  <si>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</si>
  <si>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</si>
  <si>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</si>
  <si>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</si>
  <si>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</si>
  <si>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</si>
  <si>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</si>
  <si>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</si>
  <si>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</si>
  <si>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</si>
  <si>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</si>
  <si>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</si>
  <si>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</si>
  <si>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</si>
  <si>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</si>
  <si>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</si>
  <si>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</si>
  <si>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</si>
  <si>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</si>
  <si>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</si>
  <si>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</si>
  <si>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</si>
  <si>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</si>
  <si>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</si>
  <si>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</si>
  <si>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</si>
  <si>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</si>
  <si>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</si>
  <si>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</si>
  <si>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</si>
  <si>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</si>
  <si>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</si>
  <si>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</si>
  <si>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</si>
  <si>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</si>
  <si>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</si>
  <si>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</si>
  <si>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</si>
  <si>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</si>
  <si>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</si>
  <si>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</si>
  <si>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</si>
  <si>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</si>
  <si>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</si>
  <si>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</si>
  <si>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</si>
  <si>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</si>
  <si>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</si>
  <si>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</si>
  <si>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</si>
  <si>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</si>
  <si>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</si>
  <si>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</si>
  <si>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</si>
  <si>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</si>
  <si>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</si>
  <si>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</si>
  <si>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</si>
  <si>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</si>
  <si>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</si>
  <si>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</si>
  <si>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</si>
  <si>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</si>
  <si>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</si>
  <si>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</si>
  <si>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</si>
  <si>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</si>
  <si>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</si>
  <si>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</si>
  <si>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</si>
  <si>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</si>
  <si>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</si>
  <si>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</si>
  <si>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</si>
  <si>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</si>
  <si>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</si>
  <si>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</si>
  <si>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</si>
  <si>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</si>
  <si>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</si>
  <si>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</si>
  <si>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</si>
  <si>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</si>
  <si>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</si>
  <si>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</si>
  <si>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</si>
  <si>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</si>
  <si>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</si>
  <si>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</si>
  <si>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</si>
  <si>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</si>
  <si>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</si>
  <si>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</si>
  <si>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</si>
  <si>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</si>
  <si>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</si>
  <si>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</si>
  <si>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</si>
  <si>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</si>
  <si>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</si>
  <si>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</si>
  <si>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</si>
  <si>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</si>
  <si>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</si>
  <si>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</si>
  <si>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</si>
  <si>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</si>
  <si>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</si>
  <si>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</si>
  <si>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</si>
  <si>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</si>
  <si>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</si>
  <si>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</si>
  <si>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</si>
  <si>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</si>
  <si>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</si>
  <si>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</si>
  <si>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</si>
  <si>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</si>
  <si>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</si>
  <si>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</si>
  <si>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</si>
  <si>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</si>
  <si>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</si>
  <si>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</si>
  <si>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</si>
  <si>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</si>
  <si>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</si>
  <si>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</si>
  <si>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</si>
  <si>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</si>
  <si>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</si>
  <si>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</si>
  <si>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</si>
  <si>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</si>
  <si>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</si>
  <si>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</si>
  <si>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</si>
  <si>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</si>
  <si>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</si>
  <si>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</si>
  <si>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</si>
  <si>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</si>
  <si>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</si>
  <si>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</si>
  <si>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</si>
  <si>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</si>
  <si>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</si>
  <si>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</si>
  <si>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</si>
  <si>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</si>
  <si>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</si>
  <si>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</si>
  <si>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</si>
  <si>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</si>
  <si>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</si>
  <si>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</si>
  <si>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</si>
  <si>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</si>
  <si>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</si>
  <si>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</si>
  <si>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</si>
  <si>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</si>
  <si>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</si>
  <si>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</si>
  <si>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</si>
  <si>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</si>
  <si>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</si>
  <si>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</si>
  <si>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</si>
  <si>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</si>
  <si>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</si>
  <si>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</si>
  <si>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</si>
  <si>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</si>
  <si>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</si>
  <si>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</si>
  <si>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</si>
  <si>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</si>
  <si>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</si>
  <si>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</si>
  <si>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</si>
  <si>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</si>
  <si>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</si>
  <si>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</si>
  <si>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</si>
  <si>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</si>
  <si>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</si>
  <si>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</si>
  <si>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</si>
  <si>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</si>
  <si>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</si>
  <si>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</si>
  <si>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</si>
  <si>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</si>
  <si>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</si>
  <si>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</si>
  <si>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</si>
  <si>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</si>
  <si>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</si>
  <si>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</si>
  <si>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</si>
  <si>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</si>
  <si>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</si>
  <si>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</si>
  <si>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</si>
  <si>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</si>
  <si>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</si>
  <si>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</si>
  <si>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</si>
  <si>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</si>
  <si>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</si>
  <si>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</si>
  <si>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</si>
  <si>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</si>
  <si>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</si>
  <si>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</si>
  <si>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</si>
  <si>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</si>
  <si>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</si>
  <si>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</si>
  <si>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</si>
  <si>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</si>
  <si>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</si>
  <si>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</si>
  <si>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</si>
  <si>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</si>
  <si>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</si>
  <si>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</si>
  <si>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</si>
  <si>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</si>
  <si>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</si>
  <si>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</si>
  <si>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</si>
  <si>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</si>
  <si>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</si>
  <si>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</si>
  <si>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</si>
  <si>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</si>
  <si>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</si>
  <si>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</si>
  <si>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</si>
  <si>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</si>
  <si>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</si>
  <si>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</si>
  <si>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</si>
  <si>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</si>
  <si>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</si>
  <si>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</si>
  <si>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</si>
  <si>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</si>
  <si>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</si>
  <si>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</si>
  <si>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</si>
  <si>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</si>
  <si>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</si>
  <si>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</si>
  <si>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</si>
  <si>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</si>
  <si>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</si>
  <si>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</si>
  <si>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</si>
  <si>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</si>
  <si>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</si>
  <si>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</si>
  <si>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</si>
  <si>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</si>
  <si>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</si>
  <si>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</si>
  <si>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</si>
  <si>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</si>
  <si>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</si>
  <si>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</si>
  <si>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</si>
  <si>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</si>
  <si>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</si>
  <si>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</si>
  <si>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</si>
  <si>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</si>
  <si>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</si>
  <si>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</si>
  <si>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</si>
  <si>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</si>
  <si>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</si>
  <si>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</si>
  <si>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</si>
  <si>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</si>
  <si>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</si>
  <si>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</si>
  <si>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</si>
  <si>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</si>
  <si>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</si>
  <si>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</si>
  <si>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</si>
  <si>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</si>
  <si>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</si>
  <si>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</si>
  <si>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</si>
  <si>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</si>
  <si>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</si>
  <si>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</si>
  <si>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</si>
  <si>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</si>
  <si>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</si>
  <si>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</si>
  <si>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</si>
  <si>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</si>
  <si>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</si>
  <si>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</si>
  <si>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</si>
  <si>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</si>
  <si>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</si>
  <si>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</si>
  <si>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</si>
  <si>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</si>
  <si>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</si>
  <si>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</si>
  <si>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</si>
  <si>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</si>
  <si>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</si>
  <si>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</si>
  <si>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</si>
  <si>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</si>
  <si>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</si>
  <si>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</si>
  <si>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</si>
  <si>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</si>
  <si>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</si>
  <si>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</si>
  <si>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</si>
  <si>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</si>
  <si>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</si>
  <si>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</si>
  <si>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</si>
  <si>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</si>
  <si>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</si>
  <si>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</si>
  <si>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</si>
  <si>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</si>
  <si>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</si>
  <si>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</si>
  <si>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</si>
  <si>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</si>
  <si>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</si>
  <si>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</si>
  <si>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</si>
  <si>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</si>
  <si>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</si>
  <si>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</si>
  <si>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</si>
  <si>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</si>
  <si>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</si>
  <si>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</si>
  <si>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</si>
  <si>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</si>
  <si>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</si>
  <si>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</si>
  <si>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</si>
  <si>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</si>
  <si>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</si>
  <si>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</si>
  <si>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</si>
  <si>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</si>
  <si>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</si>
  <si>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</si>
  <si>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</si>
  <si>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</si>
  <si>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</si>
  <si>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</si>
  <si>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</si>
  <si>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</si>
  <si>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</si>
  <si>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</si>
  <si>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</si>
  <si>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</si>
  <si>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</si>
  <si>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</si>
  <si>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</si>
  <si>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</si>
  <si>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</si>
  <si>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</si>
  <si>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</si>
  <si>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</si>
  <si>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</si>
  <si>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</si>
  <si>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</si>
  <si>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</si>
  <si>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</si>
  <si>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</si>
  <si>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</si>
  <si>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</si>
  <si>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</si>
  <si>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</si>
  <si>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</si>
  <si>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</si>
  <si>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</si>
  <si>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</si>
  <si>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</si>
  <si>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</si>
  <si>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</si>
  <si>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</si>
  <si>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</si>
  <si>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</si>
  <si>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</si>
  <si>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</si>
  <si>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</si>
  <si>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</si>
  <si>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</si>
  <si>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</si>
  <si>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</si>
  <si>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</si>
  <si>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</si>
  <si>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</si>
  <si>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</si>
  <si>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</si>
  <si>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</si>
  <si>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</si>
  <si>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</si>
  <si>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</si>
  <si>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</si>
  <si>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</si>
  <si>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</si>
  <si>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</si>
  <si>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</si>
  <si>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</si>
  <si>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</si>
  <si>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</si>
  <si>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</si>
  <si>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</si>
  <si>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</si>
  <si>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</si>
  <si>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</si>
  <si>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</si>
  <si>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</si>
  <si>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</si>
  <si>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</si>
  <si>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</si>
  <si>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</si>
  <si>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</si>
  <si>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</si>
  <si>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</si>
  <si>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</si>
  <si>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</si>
  <si>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</si>
  <si>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</si>
  <si>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</si>
  <si>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</si>
  <si>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</si>
  <si>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</si>
  <si>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</si>
  <si>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</si>
  <si>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</si>
  <si>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</si>
  <si>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</si>
  <si>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</si>
  <si>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</si>
  <si>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</si>
  <si>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</si>
  <si>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</si>
  <si>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</si>
  <si>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</si>
  <si>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</si>
  <si>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</si>
  <si>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</si>
  <si>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</si>
  <si>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</si>
  <si>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</si>
  <si>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</si>
  <si>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</si>
  <si>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</si>
  <si>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</si>
  <si>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</si>
  <si>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</si>
  <si>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</si>
  <si>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</si>
  <si>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</si>
  <si>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</si>
  <si>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</si>
  <si>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</si>
  <si>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</si>
  <si>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</si>
  <si>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</si>
  <si>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</si>
  <si>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</si>
  <si>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</si>
  <si>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</si>
  <si>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</si>
  <si>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</si>
  <si>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</si>
  <si>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</si>
  <si>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</si>
  <si>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</si>
  <si>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</si>
  <si>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</si>
  <si>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</si>
  <si>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</si>
  <si>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</si>
  <si>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</si>
  <si>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</si>
  <si>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</si>
  <si>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</si>
  <si>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</si>
  <si>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</si>
  <si>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</si>
  <si>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</si>
  <si>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</si>
  <si>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</si>
  <si>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</si>
  <si>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</si>
  <si>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</si>
  <si>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</si>
  <si>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</si>
  <si>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</si>
  <si>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</si>
  <si>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</si>
  <si>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</si>
  <si>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</si>
  <si>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</si>
  <si>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</si>
  <si>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</si>
  <si>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</si>
  <si>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</si>
  <si>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</si>
  <si>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</si>
  <si>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</si>
  <si>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</si>
  <si>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</si>
  <si>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</si>
  <si>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</si>
  <si>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</si>
  <si>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</si>
  <si>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</si>
  <si>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</si>
  <si>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</si>
  <si>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</si>
  <si>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</si>
  <si>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</si>
  <si>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</si>
  <si>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</si>
  <si>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</si>
  <si>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</si>
  <si>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</si>
  <si>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</si>
  <si>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</si>
  <si>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</si>
  <si>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</si>
  <si>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</si>
  <si>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</si>
  <si>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</si>
  <si>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</si>
  <si>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</si>
  <si>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</si>
  <si>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</si>
  <si>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</si>
  <si>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</si>
  <si>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</si>
  <si>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</si>
  <si>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</si>
  <si>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</si>
  <si>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</si>
  <si>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</si>
  <si>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</si>
  <si>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</si>
  <si>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</si>
  <si>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</si>
  <si>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</si>
  <si>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</si>
  <si>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</si>
  <si>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</si>
  <si>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</si>
  <si>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</si>
  <si>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</si>
  <si>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</si>
  <si>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</si>
  <si>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</si>
  <si>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</si>
  <si>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</si>
  <si>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</si>
  <si>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</si>
  <si>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</si>
  <si>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</si>
  <si>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</si>
  <si>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</si>
  <si>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</si>
  <si>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</si>
  <si>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</si>
  <si>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</si>
  <si>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</si>
  <si>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</si>
  <si>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</si>
  <si>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</si>
  <si>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</si>
  <si>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</si>
  <si>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</si>
  <si>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</si>
  <si>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</si>
  <si>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</si>
  <si>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</si>
  <si>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</si>
  <si>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</si>
  <si>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</si>
  <si>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</si>
  <si>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</si>
  <si>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</si>
  <si>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</si>
  <si>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</si>
  <si>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</si>
  <si>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</si>
  <si>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</si>
  <si>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</si>
  <si>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</si>
  <si>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</si>
  <si>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</si>
  <si>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</si>
  <si>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</si>
  <si>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</si>
  <si>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</si>
  <si>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</si>
  <si>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</si>
  <si>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</si>
  <si>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</si>
  <si>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</si>
  <si>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</si>
  <si>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</si>
  <si>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</si>
  <si>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</si>
  <si>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</si>
  <si>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</si>
  <si>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</si>
  <si>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</si>
  <si>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</si>
  <si>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</si>
  <si>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</si>
  <si>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</si>
  <si>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</si>
  <si>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</si>
  <si>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</si>
  <si>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</si>
  <si>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</si>
  <si>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</si>
  <si>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</si>
  <si>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</si>
  <si>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</si>
  <si>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</si>
  <si>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</si>
  <si>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</si>
  <si>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</si>
  <si>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</si>
  <si>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</si>
  <si>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</si>
  <si>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</si>
  <si>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</si>
  <si>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</si>
  <si>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</si>
  <si>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</si>
  <si>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</si>
  <si>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</si>
  <si>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</si>
  <si>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</si>
  <si>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</si>
  <si>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</si>
  <si>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</si>
  <si>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</si>
  <si>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</si>
  <si>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</si>
  <si>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</si>
  <si>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</si>
  <si>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</si>
  <si>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</si>
  <si>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</si>
  <si>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</si>
  <si>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</si>
  <si>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</si>
  <si>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</si>
  <si>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</si>
  <si>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</si>
  <si>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</si>
  <si>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</si>
  <si>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</si>
  <si>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</si>
  <si>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</si>
  <si>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</si>
  <si>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</si>
  <si>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</si>
  <si>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</si>
  <si>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</si>
  <si>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</si>
  <si>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</si>
  <si>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</si>
  <si>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</si>
  <si>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</si>
  <si>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</si>
  <si>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</si>
  <si>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</si>
  <si>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</si>
  <si>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</si>
  <si>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</si>
  <si>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</si>
  <si>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</si>
  <si>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</si>
  <si>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</si>
  <si>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</si>
  <si>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</si>
  <si>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</si>
  <si>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</si>
  <si>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</si>
  <si>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</si>
  <si>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</si>
  <si>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</si>
  <si>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</si>
  <si>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</si>
  <si>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</si>
  <si>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</si>
  <si>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</si>
  <si>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</si>
  <si>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</si>
  <si>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</si>
  <si>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</si>
  <si>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</si>
  <si>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</si>
  <si>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</si>
  <si>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</si>
  <si>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</si>
  <si>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</si>
  <si>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</si>
  <si>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</si>
  <si>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</si>
  <si>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</si>
  <si>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</si>
  <si>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</si>
  <si>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</si>
  <si>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</si>
  <si>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</si>
  <si>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</si>
  <si>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</si>
  <si>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</si>
  <si>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</si>
  <si>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</si>
  <si>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</si>
  <si>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</si>
  <si>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</si>
  <si>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</si>
  <si>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</si>
  <si>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</si>
  <si>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</si>
  <si>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</si>
  <si>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</si>
  <si>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</si>
  <si>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</si>
  <si>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</si>
  <si>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</si>
  <si>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</si>
  <si>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</si>
  <si>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</si>
  <si>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</si>
  <si>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</si>
  <si>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</si>
  <si>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</si>
  <si>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</si>
  <si>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</si>
  <si>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</si>
  <si>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</si>
  <si>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</si>
  <si>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</si>
  <si>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</si>
  <si>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</si>
  <si>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</si>
  <si>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</si>
  <si>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</si>
  <si>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</si>
  <si>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</si>
  <si>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</si>
  <si>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</si>
  <si>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</si>
  <si>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</si>
  <si>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</si>
  <si>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</si>
  <si>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</si>
  <si>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</si>
  <si>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</si>
  <si>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</si>
  <si>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</si>
  <si>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</si>
  <si>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</si>
  <si>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</si>
  <si>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</si>
  <si>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</si>
  <si>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</si>
  <si>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</si>
  <si>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</si>
  <si>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</si>
  <si>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</si>
  <si>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</si>
  <si>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</si>
  <si>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</si>
  <si>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</si>
  <si>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</si>
  <si>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</si>
  <si>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</si>
  <si>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</si>
  <si>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</si>
  <si>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</si>
  <si>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</si>
  <si>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</si>
  <si>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</si>
  <si>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</si>
  <si>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</si>
  <si>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</si>
  <si>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</si>
  <si>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</si>
  <si>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</si>
  <si>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</si>
  <si>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</si>
  <si>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</si>
  <si>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</si>
  <si>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</si>
  <si>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</si>
  <si>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</si>
  <si>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</si>
  <si>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</si>
  <si>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</si>
  <si>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</si>
  <si>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</si>
  <si>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</si>
  <si>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</si>
  <si>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</si>
  <si>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</si>
  <si>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</si>
  <si>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</si>
  <si>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</si>
  <si>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</si>
  <si>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</si>
  <si>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</si>
  <si>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</si>
  <si>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</si>
  <si>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</si>
  <si>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</si>
  <si>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</si>
  <si>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</si>
  <si>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</si>
  <si>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</si>
  <si>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</si>
  <si>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</si>
  <si>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</si>
  <si>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</si>
  <si>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</si>
  <si>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</si>
  <si>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</si>
  <si>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</si>
  <si>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</si>
  <si>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</si>
  <si>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</si>
  <si>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</si>
  <si>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</si>
  <si>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</si>
  <si>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</si>
  <si>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</si>
  <si>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</si>
  <si>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</si>
  <si>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</si>
  <si>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</si>
  <si>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</si>
  <si>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</si>
  <si>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</si>
  <si>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</si>
  <si>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</si>
  <si>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</si>
  <si>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</si>
  <si>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</si>
  <si>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</si>
  <si>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</si>
  <si>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</si>
  <si>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</si>
  <si>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</si>
  <si>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</si>
  <si>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</si>
  <si>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</si>
  <si>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</si>
  <si>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</si>
  <si>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</si>
  <si>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</si>
  <si>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</si>
  <si>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</si>
  <si>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</si>
  <si>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</si>
  <si>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</si>
  <si>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</si>
  <si>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</si>
  <si>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</si>
  <si>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</si>
  <si>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</si>
  <si>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</si>
  <si>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</si>
  <si>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</si>
  <si>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</si>
  <si>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</si>
  <si>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</si>
  <si>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</si>
  <si>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</si>
  <si>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</si>
  <si>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</si>
  <si>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</si>
  <si>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</si>
  <si>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</si>
  <si>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</si>
  <si>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</si>
  <si>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</si>
  <si>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</si>
  <si>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</si>
  <si>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</si>
  <si>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</si>
  <si>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</si>
  <si>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</si>
  <si>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</si>
  <si>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</si>
  <si>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</si>
  <si>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</si>
  <si>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</si>
  <si>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</si>
  <si>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</si>
  <si>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</si>
  <si>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</si>
  <si>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</si>
  <si>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</si>
  <si>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</si>
  <si>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</si>
  <si>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</si>
  <si>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</si>
  <si>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</si>
  <si>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</si>
  <si>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</si>
  <si>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</si>
  <si>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</si>
  <si>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</si>
  <si>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</si>
  <si>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</si>
  <si>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</si>
  <si>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</si>
  <si>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</si>
  <si>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</si>
  <si>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</si>
  <si>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</si>
  <si>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</si>
  <si>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</si>
  <si>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</si>
  <si>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</si>
  <si>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</si>
  <si>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</si>
  <si>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</si>
  <si>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</si>
  <si>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</si>
  <si>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</si>
  <si>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</si>
  <si>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</si>
  <si>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</si>
  <si>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</si>
  <si>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</si>
  <si>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</si>
  <si>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</si>
  <si>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</si>
  <si>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</si>
  <si>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</si>
  <si>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</si>
  <si>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</si>
  <si>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</si>
  <si>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</si>
  <si>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</si>
  <si>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</si>
  <si>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</si>
  <si>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</si>
  <si>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</si>
  <si>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</si>
  <si>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</si>
  <si>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</si>
  <si>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</si>
  <si>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</si>
  <si>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</si>
  <si>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</si>
  <si>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</si>
  <si>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</si>
  <si>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</si>
  <si>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</si>
  <si>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</si>
  <si>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</si>
  <si>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</si>
  <si>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</si>
  <si>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</si>
  <si>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</si>
  <si>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</si>
  <si>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</si>
  <si>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</si>
  <si>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</si>
  <si>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</si>
  <si>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</si>
  <si>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</si>
  <si>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</si>
  <si>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</si>
  <si>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</si>
  <si>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</si>
  <si>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</si>
  <si>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</si>
  <si>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</si>
  <si>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</si>
  <si>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</si>
  <si>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</si>
  <si>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</si>
  <si>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</si>
  <si>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</si>
  <si>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</si>
  <si>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</si>
  <si>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</si>
  <si>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</si>
  <si>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</si>
  <si>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</si>
  <si>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</si>
  <si>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</si>
  <si>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</si>
  <si>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</si>
  <si>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</si>
  <si>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</si>
  <si>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</si>
  <si>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</si>
  <si>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</si>
  <si>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</si>
  <si>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</si>
  <si>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</si>
  <si>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</si>
  <si>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</si>
  <si>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</si>
  <si>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</si>
  <si>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</si>
  <si>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</si>
  <si>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</si>
  <si>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</si>
  <si>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</si>
  <si>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</si>
  <si>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</si>
  <si>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</si>
  <si>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</si>
  <si>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</si>
  <si>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</si>
  <si>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</si>
  <si>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</si>
  <si>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</si>
  <si>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</si>
  <si>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</si>
  <si>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</si>
  <si>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</si>
  <si>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</si>
  <si>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</si>
  <si>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</si>
  <si>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</si>
  <si>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</si>
  <si>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</si>
  <si>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</si>
  <si>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</si>
  <si>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</si>
  <si>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</si>
  <si>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</si>
  <si>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</si>
  <si>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</si>
  <si>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</si>
  <si>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</si>
  <si>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</si>
  <si>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</si>
  <si>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</si>
  <si>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</si>
  <si>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</si>
  <si>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</si>
  <si>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</si>
  <si>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</si>
  <si>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</si>
  <si>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</si>
  <si>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</si>
  <si>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</si>
  <si>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</si>
  <si>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</si>
  <si>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</si>
  <si>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</si>
  <si>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</si>
  <si>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</si>
  <si>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</si>
  <si>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</si>
  <si>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</si>
  <si>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</si>
  <si>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</si>
  <si>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</si>
  <si>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</si>
  <si>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</si>
  <si>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</si>
  <si>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</si>
  <si>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</si>
  <si>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</si>
  <si>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</si>
  <si>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</si>
  <si>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</si>
  <si>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</si>
  <si>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</si>
  <si>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</si>
  <si>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</si>
  <si>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</si>
  <si>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</si>
  <si>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</si>
  <si>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</si>
  <si>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</si>
  <si>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</si>
  <si>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</si>
  <si>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</si>
  <si>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</si>
  <si>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</si>
  <si>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</si>
  <si>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</si>
  <si>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</si>
  <si>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</si>
  <si>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</si>
  <si>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</si>
  <si>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</si>
  <si>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</si>
  <si>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</si>
  <si>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</si>
  <si>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</si>
  <si>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</si>
  <si>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</si>
  <si>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</si>
  <si>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</si>
  <si>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</si>
  <si>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</si>
  <si>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</si>
  <si>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</si>
  <si>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</si>
  <si>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</si>
  <si>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</si>
  <si>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</si>
  <si>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</si>
  <si>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</si>
  <si>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</si>
  <si>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</si>
  <si>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</si>
  <si>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</si>
  <si>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</si>
  <si>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</si>
  <si>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</si>
  <si>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</si>
  <si>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</si>
  <si>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</si>
  <si>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</si>
  <si>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</si>
  <si>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</si>
  <si>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</si>
  <si>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</si>
  <si>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</si>
  <si>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</si>
  <si>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</si>
  <si>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</si>
  <si>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</si>
  <si>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</si>
  <si>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</si>
  <si>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</si>
  <si>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</si>
  <si>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</si>
  <si>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</si>
  <si>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</si>
  <si>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</si>
  <si>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</si>
  <si>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</si>
  <si>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</si>
  <si>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</si>
  <si>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</si>
  <si>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</si>
  <si>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</si>
  <si>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</si>
  <si>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</si>
  <si>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</si>
  <si>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</si>
  <si>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</si>
  <si>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</si>
  <si>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</si>
  <si>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</si>
  <si>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</si>
  <si>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</si>
  <si>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</si>
  <si>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</si>
  <si>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</si>
  <si>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</si>
  <si>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</si>
  <si>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</si>
  <si>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</si>
  <si>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</si>
  <si>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</si>
  <si>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</si>
  <si>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</si>
  <si>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</si>
  <si>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</si>
  <si>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</si>
  <si>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</si>
  <si>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</si>
  <si>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</si>
  <si>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</si>
  <si>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</si>
  <si>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</si>
  <si>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</si>
  <si>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</si>
  <si>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</si>
  <si>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</si>
  <si>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</si>
  <si>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</si>
  <si>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</si>
  <si>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</si>
  <si>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</si>
  <si>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</si>
  <si>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</si>
  <si>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</si>
  <si>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</si>
  <si>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</si>
  <si>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</si>
  <si>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</si>
  <si>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</si>
  <si>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</si>
  <si>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</si>
  <si>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</si>
  <si>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</si>
  <si>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</si>
  <si>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</si>
  <si>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</si>
  <si>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</si>
  <si>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</si>
  <si>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</si>
  <si>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</si>
  <si>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</si>
  <si>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</si>
  <si>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</si>
  <si>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</si>
  <si>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</si>
  <si>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</si>
  <si>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</si>
  <si>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</si>
  <si>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</si>
  <si>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</si>
  <si>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</si>
  <si>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</si>
  <si>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</si>
  <si>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</si>
  <si>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</si>
  <si>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</si>
  <si>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</si>
  <si>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</si>
  <si>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</si>
  <si>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</si>
  <si>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</si>
  <si>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</si>
  <si>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</si>
  <si>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</si>
  <si>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</si>
  <si>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</si>
  <si>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</si>
  <si>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</si>
  <si>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</si>
  <si>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</si>
  <si>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</si>
  <si>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</si>
  <si>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</si>
  <si>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</si>
  <si>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</si>
  <si>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</si>
  <si>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</si>
  <si>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</si>
  <si>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</si>
  <si>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</si>
  <si>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</si>
  <si>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</si>
  <si>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</si>
  <si>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</si>
  <si>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</si>
  <si>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</si>
  <si>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</si>
  <si>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</si>
  <si>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</si>
  <si>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</si>
  <si>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</si>
  <si>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</si>
  <si>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</si>
  <si>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</si>
  <si>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</si>
  <si>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</si>
  <si>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</si>
  <si>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</si>
  <si>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</si>
  <si>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</si>
  <si>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</si>
  <si>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</si>
  <si>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</si>
  <si>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</si>
  <si>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</si>
  <si>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</si>
  <si>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</si>
  <si>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</si>
  <si>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</si>
  <si>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</si>
  <si>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</si>
  <si>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</si>
  <si>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</si>
  <si>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</si>
  <si>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</si>
  <si>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</si>
  <si>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</si>
  <si>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</si>
  <si>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</si>
  <si>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</si>
  <si>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</si>
  <si>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</si>
  <si>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</si>
  <si>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</si>
  <si>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</si>
  <si>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</si>
  <si>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</si>
  <si>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</si>
  <si>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</si>
  <si>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</si>
  <si>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</si>
  <si>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</si>
  <si>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</si>
  <si>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</si>
  <si>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</si>
  <si>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</si>
  <si>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</si>
  <si>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</si>
  <si>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</si>
  <si>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</si>
  <si>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</si>
  <si>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</si>
  <si>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</si>
  <si>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</si>
  <si>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</si>
  <si>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</si>
  <si>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</si>
  <si>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</si>
  <si>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</si>
  <si>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</si>
  <si>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</si>
  <si>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</si>
  <si>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</si>
  <si>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</si>
  <si>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</si>
  <si>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</si>
  <si>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</si>
  <si>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</si>
  <si>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</si>
  <si>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</si>
  <si>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</si>
  <si>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</si>
  <si>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</si>
  <si>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</si>
  <si>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</si>
  <si>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</si>
  <si>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</si>
  <si>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</si>
  <si>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</si>
  <si>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</si>
  <si>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</si>
  <si>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</si>
  <si>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</si>
  <si>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</si>
  <si>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</si>
  <si>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</si>
  <si>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</si>
  <si>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</si>
  <si>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</si>
  <si>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</si>
  <si>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</si>
  <si>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</si>
  <si>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</si>
  <si>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</si>
  <si>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</si>
  <si>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</si>
  <si>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</si>
  <si>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</si>
  <si>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</si>
  <si>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</si>
  <si>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</si>
  <si>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</si>
  <si>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</si>
  <si>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</si>
  <si>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</si>
  <si>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</si>
  <si>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</si>
  <si>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</si>
  <si>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</si>
  <si>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</si>
  <si>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</si>
  <si>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</si>
  <si>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</si>
  <si>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</si>
  <si>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</si>
  <si>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</si>
  <si>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</si>
  <si>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</si>
  <si>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</si>
  <si>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</si>
  <si>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</si>
  <si>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</si>
  <si>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</si>
  <si>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</si>
  <si>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</si>
  <si>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</si>
  <si>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</si>
  <si>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</si>
  <si>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</si>
  <si>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</si>
  <si>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</si>
  <si>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</si>
  <si>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</si>
  <si>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</si>
  <si>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</si>
  <si>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</si>
  <si>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</si>
  <si>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</si>
  <si>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</si>
  <si>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</si>
  <si>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</si>
  <si>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</si>
  <si>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</si>
  <si>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</si>
  <si>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</si>
  <si>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</si>
  <si>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</si>
  <si>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</si>
  <si>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</si>
  <si>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</si>
  <si>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</si>
  <si>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</si>
  <si>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</si>
  <si>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</si>
  <si>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</si>
  <si>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</si>
  <si>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</si>
  <si>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</si>
  <si>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</si>
  <si>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</si>
  <si>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</si>
  <si>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</si>
  <si>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</si>
  <si>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</si>
  <si>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</si>
  <si>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</si>
  <si>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</si>
  <si>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</si>
  <si>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</si>
  <si>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</si>
  <si>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</si>
  <si>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</si>
  <si>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</si>
  <si>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</si>
  <si>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</si>
  <si>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</si>
  <si>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</si>
  <si>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</si>
  <si>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</si>
  <si>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</si>
  <si>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</si>
  <si>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</si>
  <si>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</si>
  <si>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</si>
  <si>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</si>
  <si>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</si>
  <si>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</si>
  <si>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</si>
  <si>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</si>
  <si>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</si>
  <si>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</si>
  <si>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</si>
  <si>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</si>
  <si>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</si>
  <si>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</si>
  <si>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</si>
  <si>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</si>
  <si>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</si>
  <si>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</si>
  <si>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</si>
  <si>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</si>
  <si>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</si>
  <si>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</si>
  <si>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</si>
  <si>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</si>
  <si>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</si>
  <si>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</si>
  <si>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</si>
  <si>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</si>
  <si>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</si>
  <si>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</si>
  <si>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</si>
  <si>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</si>
  <si>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</si>
  <si>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</si>
  <si>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</si>
  <si>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</si>
  <si>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</si>
  <si>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</si>
  <si>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</si>
  <si>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</si>
  <si>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</si>
  <si>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</si>
  <si>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</si>
  <si>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</si>
  <si>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</si>
  <si>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</si>
  <si>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</si>
  <si>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</si>
  <si>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</si>
  <si>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</si>
  <si>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</si>
  <si>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</si>
  <si>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</si>
  <si>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</si>
  <si>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</si>
  <si>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</si>
  <si>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</si>
  <si>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</si>
  <si>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</si>
  <si>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</si>
  <si>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</si>
  <si>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</si>
  <si>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</si>
  <si>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</si>
  <si>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</si>
  <si>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</si>
  <si>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</si>
  <si>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</si>
  <si>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</si>
  <si>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</si>
  <si>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</si>
  <si>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</si>
  <si>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</si>
  <si>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</si>
  <si>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</si>
  <si>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</si>
  <si>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</si>
  <si>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</si>
  <si>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</si>
  <si>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</si>
  <si>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</si>
  <si>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</si>
  <si>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</si>
  <si>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</si>
  <si>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</si>
  <si>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</si>
  <si>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</si>
  <si>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</si>
  <si>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</si>
  <si>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</si>
  <si>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</si>
  <si>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</si>
  <si>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</si>
  <si>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</si>
  <si>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</si>
  <si>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</si>
  <si>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</si>
  <si>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</si>
  <si>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</si>
  <si>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</si>
  <si>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</si>
  <si>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</si>
  <si>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</si>
  <si>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</si>
  <si>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</si>
  <si>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</si>
  <si>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</si>
  <si>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</si>
  <si>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</si>
  <si>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</si>
  <si>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</si>
  <si>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</si>
  <si>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</si>
  <si>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</si>
  <si>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</si>
  <si>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</si>
  <si>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</si>
  <si>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</si>
  <si>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</si>
  <si>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</si>
  <si>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</si>
  <si>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</si>
  <si>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</si>
  <si>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</si>
  <si>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</si>
  <si>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</si>
  <si>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</si>
  <si>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</si>
  <si>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</si>
  <si>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</si>
  <si>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</si>
  <si>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</si>
  <si>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</si>
  <si>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</si>
  <si>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</si>
  <si>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</si>
  <si>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</si>
  <si>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</si>
  <si>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</si>
  <si>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</si>
  <si>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</si>
  <si>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</si>
  <si>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</si>
  <si>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</si>
  <si>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</si>
  <si>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</si>
  <si>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</si>
  <si>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</si>
  <si>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</si>
  <si>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</si>
  <si>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</si>
  <si>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</si>
  <si>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</si>
  <si>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</si>
  <si>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</si>
  <si>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</si>
  <si>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</si>
  <si>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</si>
  <si>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</si>
  <si>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</si>
  <si>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</si>
  <si>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</si>
  <si>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</si>
  <si>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</si>
  <si>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</si>
  <si>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</si>
  <si>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</si>
  <si>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</si>
  <si>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</si>
  <si>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</si>
  <si>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</si>
  <si>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</si>
  <si>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</si>
  <si>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</si>
  <si>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</si>
  <si>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</si>
  <si>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</si>
  <si>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</si>
  <si>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</si>
  <si>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</si>
  <si>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</si>
  <si>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</si>
  <si>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</si>
  <si>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</si>
  <si>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</si>
  <si>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</si>
  <si>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</si>
  <si>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</si>
  <si>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</si>
  <si>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</si>
  <si>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</si>
  <si>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</si>
  <si>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</si>
  <si>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</si>
  <si>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</si>
  <si>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</si>
  <si>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</si>
  <si>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</si>
  <si>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</si>
  <si>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</si>
  <si>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</si>
  <si>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</si>
  <si>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</si>
  <si>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</si>
  <si>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</si>
  <si>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</si>
  <si>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</si>
  <si>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</si>
  <si>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</si>
  <si>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</si>
  <si>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</si>
  <si>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</si>
  <si>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</si>
  <si>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</si>
  <si>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</si>
  <si>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</si>
  <si>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</si>
  <si>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</si>
  <si>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</si>
  <si>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</si>
  <si>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</si>
  <si>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</si>
  <si>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</si>
  <si>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</si>
  <si>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</si>
  <si>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</si>
  <si>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</si>
  <si>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</si>
  <si>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</si>
  <si>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</si>
  <si>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</si>
  <si>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</si>
  <si>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</si>
  <si>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</si>
  <si>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</si>
  <si>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</si>
  <si>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</si>
  <si>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</si>
  <si>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</si>
  <si>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</si>
  <si>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</si>
  <si>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</si>
  <si>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</si>
  <si>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</si>
  <si>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</si>
  <si>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</si>
  <si>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</si>
  <si>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</si>
  <si>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</si>
  <si>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</si>
  <si>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</si>
  <si>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</si>
  <si>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</si>
  <si>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</si>
  <si>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</si>
  <si>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</si>
  <si>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</si>
  <si>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</si>
  <si>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</si>
  <si>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</si>
  <si>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</si>
  <si>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</si>
  <si>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</si>
  <si>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</si>
  <si>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</si>
  <si>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</si>
  <si>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</si>
  <si>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</si>
  <si>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</si>
  <si>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</si>
  <si>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</si>
  <si>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</si>
  <si>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</si>
  <si>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</si>
  <si>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</si>
  <si>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</si>
  <si>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</si>
  <si>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</si>
  <si>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</si>
  <si>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</si>
  <si>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</si>
  <si>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</si>
  <si>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</si>
  <si>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</si>
  <si>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</si>
  <si>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</si>
  <si>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</si>
  <si>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</si>
  <si>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</si>
  <si>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</si>
  <si>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</si>
  <si>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</si>
  <si>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</si>
  <si>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</si>
  <si>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</si>
  <si>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</si>
  <si>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</si>
  <si>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</si>
  <si>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</si>
  <si>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</si>
  <si>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</si>
  <si>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</si>
  <si>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</si>
  <si>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</si>
  <si>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</si>
  <si>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</si>
  <si>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</si>
  <si>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</si>
  <si>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</si>
  <si>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</si>
  <si>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</si>
  <si>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</si>
  <si>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</si>
  <si>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</si>
  <si>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</si>
  <si>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</si>
  <si>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</si>
  <si>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</si>
  <si>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</si>
  <si>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</si>
  <si>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</si>
  <si>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</si>
  <si>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</si>
  <si>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</si>
  <si>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</si>
  <si>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</si>
  <si>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</si>
  <si>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</si>
  <si>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</si>
  <si>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</si>
  <si>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</si>
  <si>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</si>
  <si>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</si>
  <si>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</si>
  <si>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</si>
  <si>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</si>
  <si>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</si>
  <si>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</si>
  <si>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</si>
  <si>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</si>
  <si>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</si>
  <si>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</si>
  <si>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</si>
  <si>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</si>
  <si>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</si>
  <si>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</si>
  <si>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</si>
  <si>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</si>
  <si>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</si>
  <si>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</si>
  <si>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</si>
  <si>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</si>
  <si>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</si>
  <si>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</si>
  <si>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</si>
  <si>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</si>
  <si>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</si>
  <si>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</si>
  <si>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</si>
  <si>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</si>
  <si>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</si>
  <si>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</si>
  <si>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</si>
  <si>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</si>
  <si>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</si>
  <si>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</si>
  <si>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</si>
  <si>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</si>
  <si>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</si>
  <si>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</si>
  <si>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</si>
  <si>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</si>
  <si>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</si>
  <si>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</si>
  <si>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</si>
  <si>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</si>
  <si>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</si>
  <si>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</si>
  <si>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</si>
  <si>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</si>
  <si>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</si>
  <si>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</si>
  <si>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</si>
  <si>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</si>
  <si>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</si>
  <si>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</si>
  <si>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</si>
  <si>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</si>
  <si>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</si>
  <si>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</si>
  <si>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</si>
  <si>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</si>
  <si>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</si>
  <si>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</si>
  <si>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</si>
  <si>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</si>
  <si>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</si>
  <si>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</si>
  <si>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</si>
  <si>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</si>
  <si>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</si>
  <si>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</si>
  <si>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</si>
  <si>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</si>
  <si>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</si>
  <si>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</si>
  <si>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</si>
  <si>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</si>
  <si>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</si>
  <si>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</si>
  <si>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</si>
  <si>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</si>
  <si>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</si>
  <si>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</si>
  <si>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</si>
  <si>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</si>
  <si>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</si>
  <si>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</si>
  <si>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</si>
  <si>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</si>
  <si>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</si>
  <si>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</si>
  <si>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</si>
  <si>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</si>
  <si>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</si>
  <si>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</si>
  <si>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</si>
  <si>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</si>
  <si>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</si>
  <si>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</si>
  <si>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</si>
  <si>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</si>
  <si>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</si>
  <si>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</si>
  <si>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</si>
  <si>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</si>
  <si>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</si>
  <si>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</si>
  <si>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</si>
  <si>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</si>
  <si>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</si>
  <si>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</si>
  <si>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</si>
  <si>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</si>
  <si>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</si>
  <si>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</si>
  <si>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</si>
  <si>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</si>
  <si>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</si>
  <si>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</si>
  <si>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</si>
  <si>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</si>
  <si>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</si>
  <si>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</si>
  <si>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</si>
  <si>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</si>
  <si>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</si>
  <si>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</si>
  <si>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</si>
  <si>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</si>
  <si>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</si>
  <si>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</si>
  <si>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</si>
  <si>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</si>
  <si>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</si>
  <si>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</si>
  <si>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</si>
  <si>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</si>
  <si>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</si>
  <si>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</si>
  <si>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</si>
  <si>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</si>
  <si>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</si>
  <si>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</si>
  <si>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</si>
  <si>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</si>
  <si>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</si>
  <si>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</si>
  <si>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</si>
  <si>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</si>
  <si>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</si>
  <si>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</si>
  <si>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</si>
  <si>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</si>
  <si>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</si>
  <si>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</si>
  <si>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</si>
  <si>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</si>
  <si>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</si>
  <si>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</si>
  <si>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</si>
  <si>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</si>
  <si>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</si>
  <si>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</si>
  <si>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</si>
  <si>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</si>
  <si>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</si>
  <si>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</si>
  <si>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</si>
  <si>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</si>
  <si>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</si>
  <si>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</si>
  <si>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</si>
  <si>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</si>
  <si>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</si>
  <si>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</si>
  <si>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</si>
  <si>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</si>
  <si>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</si>
  <si>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</si>
  <si>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</si>
  <si>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</si>
  <si>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</si>
  <si>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</si>
  <si>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</si>
  <si>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</si>
  <si>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</si>
  <si>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</si>
  <si>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</si>
  <si>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</si>
  <si>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</si>
  <si>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</si>
  <si>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</si>
  <si>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</si>
  <si>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</si>
  <si>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</si>
  <si>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</si>
  <si>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</si>
  <si>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</si>
  <si>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</si>
  <si>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</si>
  <si>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</si>
  <si>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</si>
  <si>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</si>
  <si>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</si>
  <si>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</si>
  <si>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</si>
  <si>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</si>
  <si>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</si>
  <si>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</si>
  <si>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</si>
  <si>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</si>
  <si>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</si>
  <si>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</si>
  <si>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</si>
  <si>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</si>
  <si>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</si>
  <si>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</si>
  <si>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</si>
  <si>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</si>
  <si>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</si>
  <si>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</si>
  <si>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</si>
  <si>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</si>
  <si>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</si>
  <si>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</si>
  <si>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</si>
  <si>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</si>
  <si>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</si>
  <si>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</si>
  <si>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</si>
  <si>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</si>
  <si>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</si>
  <si>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</si>
  <si>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</si>
  <si>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</si>
  <si>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</si>
  <si>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</si>
  <si>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</si>
  <si>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</si>
  <si>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</si>
  <si>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</si>
  <si>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</si>
  <si>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</si>
  <si>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</si>
  <si>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</si>
  <si>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</si>
  <si>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</si>
  <si>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</si>
  <si>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</si>
  <si>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</si>
  <si>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</si>
  <si>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</si>
  <si>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</si>
  <si>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</si>
  <si>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</si>
  <si>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</si>
  <si>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</si>
  <si>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</si>
  <si>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</si>
  <si>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</si>
  <si>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</si>
  <si>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</si>
  <si>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</si>
  <si>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</si>
  <si>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</si>
  <si>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</si>
  <si>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</si>
  <si>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</si>
  <si>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</si>
  <si>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</si>
  <si>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</si>
  <si>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</si>
  <si>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</si>
  <si>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</si>
  <si>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</si>
  <si>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</si>
  <si>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</si>
  <si>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</si>
  <si>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</si>
  <si>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</si>
  <si>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</si>
  <si>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</si>
  <si>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</si>
  <si>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</si>
  <si>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</si>
  <si>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</si>
  <si>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</si>
  <si>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</si>
  <si>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</si>
  <si>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</si>
  <si>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</si>
  <si>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</si>
  <si>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</si>
  <si>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</si>
  <si>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</si>
  <si>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</si>
  <si>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</si>
  <si>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</si>
  <si>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</si>
  <si>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</si>
  <si>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</si>
  <si>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</si>
  <si>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</si>
  <si>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</si>
  <si>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</si>
  <si>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</si>
  <si>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</si>
  <si>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</si>
  <si>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</si>
  <si>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</si>
  <si>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</si>
  <si>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</si>
  <si>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</si>
  <si>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</si>
  <si>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</si>
  <si>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</si>
  <si>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</si>
  <si>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</si>
  <si>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</si>
  <si>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</si>
  <si>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</si>
  <si>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</si>
  <si>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</si>
  <si>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</si>
  <si>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</si>
  <si>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</si>
  <si>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</si>
  <si>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</si>
  <si>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</si>
  <si>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</si>
  <si>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</si>
  <si>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</si>
  <si>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</si>
  <si>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</si>
  <si>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</si>
  <si>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</si>
  <si>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</si>
  <si>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</si>
  <si>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</si>
  <si>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</si>
  <si>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</si>
  <si>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</si>
  <si>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</si>
  <si>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</si>
  <si>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</si>
  <si>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</si>
  <si>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</si>
  <si>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</si>
  <si>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</si>
  <si>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</si>
  <si>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</si>
  <si>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</si>
  <si>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</si>
  <si>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</si>
  <si>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</si>
  <si>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</si>
  <si>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</si>
  <si>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</si>
  <si>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</si>
  <si>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</si>
  <si>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</si>
  <si>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</si>
  <si>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</si>
  <si>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</si>
  <si>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</si>
  <si>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</si>
  <si>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</si>
  <si>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</si>
  <si>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</si>
  <si>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</si>
  <si>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</si>
  <si>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</si>
  <si>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</si>
  <si>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</si>
  <si>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</si>
  <si>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</si>
  <si>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</si>
  <si>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</si>
  <si>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</si>
  <si>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</si>
  <si>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</si>
  <si>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</si>
  <si>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</si>
  <si>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</si>
  <si>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</si>
  <si>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</si>
  <si>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</si>
  <si>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</si>
  <si>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</si>
  <si>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</si>
  <si>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</si>
  <si>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</si>
  <si>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</si>
  <si>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</si>
  <si>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</si>
  <si>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</si>
  <si>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</si>
  <si>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</si>
  <si>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</si>
  <si>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</si>
  <si>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</si>
  <si>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</si>
  <si>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</si>
  <si>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</si>
  <si>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</si>
  <si>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</si>
  <si>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</si>
  <si>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</si>
  <si>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</si>
  <si>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</si>
  <si>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</si>
  <si>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</si>
  <si>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</si>
  <si>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</si>
  <si>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</si>
  <si>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</si>
  <si>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</si>
  <si>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</si>
  <si>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</si>
  <si>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</si>
  <si>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</si>
  <si>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</si>
  <si>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</si>
  <si>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</si>
  <si>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</si>
  <si>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</si>
  <si>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</si>
  <si>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</si>
  <si>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</si>
  <si>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</si>
  <si>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</si>
  <si>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</si>
  <si>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</si>
  <si>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</si>
  <si>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</si>
  <si>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</si>
  <si>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</si>
  <si>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</si>
  <si>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</si>
  <si>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</si>
  <si>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</si>
  <si>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</si>
  <si>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</si>
  <si>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</si>
  <si>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</si>
  <si>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</si>
  <si>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</si>
  <si>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</si>
  <si>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</si>
  <si>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</si>
  <si>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</si>
  <si>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</si>
  <si>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</si>
  <si>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</si>
  <si>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</si>
  <si>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</si>
  <si>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</si>
  <si>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</si>
  <si>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</si>
  <si>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</si>
  <si>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</si>
  <si>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</si>
  <si>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</si>
  <si>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</si>
  <si>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</si>
  <si>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</si>
  <si>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</si>
  <si>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</si>
  <si>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</si>
  <si>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</si>
  <si>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</si>
  <si>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</si>
  <si>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</si>
  <si>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</si>
  <si>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</si>
  <si>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</si>
  <si>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</si>
  <si>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</si>
  <si>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</si>
  <si>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</si>
  <si>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</si>
  <si>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</si>
  <si>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</si>
  <si>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</si>
  <si>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</si>
  <si>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</si>
  <si>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</si>
  <si>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</si>
  <si>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</si>
  <si>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</si>
  <si>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</si>
  <si>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</si>
  <si>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</si>
  <si>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</si>
  <si>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</si>
  <si>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</si>
  <si>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</si>
  <si>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</si>
  <si>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</si>
  <si>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</si>
  <si>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</si>
  <si>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</si>
  <si>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</si>
  <si>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</si>
  <si>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</si>
  <si>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</si>
  <si>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</si>
  <si>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</si>
  <si>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</si>
  <si>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</si>
  <si>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</si>
  <si>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</si>
  <si>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</si>
  <si>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</si>
  <si>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</si>
  <si>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</si>
  <si>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</si>
  <si>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</si>
  <si>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</si>
  <si>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</si>
  <si>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</si>
  <si>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</si>
  <si>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</si>
  <si>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</si>
  <si>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</si>
  <si>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</si>
  <si>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</si>
  <si>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</si>
  <si>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</si>
  <si>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</si>
  <si>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</si>
  <si>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</si>
  <si>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</si>
  <si>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</si>
  <si>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</si>
  <si>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</si>
  <si>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</si>
  <si>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</si>
  <si>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</si>
  <si>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</si>
  <si>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</si>
  <si>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</si>
  <si>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</si>
  <si>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</si>
  <si>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</si>
  <si>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</si>
  <si>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</si>
  <si>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</si>
  <si>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</si>
  <si>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</si>
  <si>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</si>
  <si>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</si>
  <si>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</si>
  <si>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</si>
  <si>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</si>
  <si>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</si>
  <si>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</si>
  <si>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</si>
  <si>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</si>
  <si>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</si>
  <si>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</si>
  <si>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</si>
  <si>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</si>
  <si>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</si>
  <si>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</si>
  <si>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</si>
  <si>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</si>
  <si>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</si>
  <si>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</si>
  <si>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</si>
  <si>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</si>
  <si>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</si>
  <si>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</si>
  <si>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</si>
  <si>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</si>
  <si>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</si>
  <si>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</si>
  <si>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</si>
  <si>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</si>
  <si>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</si>
  <si>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</si>
  <si>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</si>
  <si>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</si>
  <si>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</si>
  <si>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</si>
  <si>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</si>
  <si>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</si>
  <si>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</si>
  <si>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</si>
  <si>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</si>
  <si>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</si>
  <si>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</si>
  <si>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</si>
  <si>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</si>
  <si>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</si>
  <si>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</si>
  <si>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</si>
  <si>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</si>
  <si>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</si>
  <si>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</si>
  <si>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</si>
  <si>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</si>
  <si>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</si>
  <si>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</si>
  <si>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</si>
  <si>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</si>
  <si>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</si>
  <si>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</si>
  <si>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</si>
  <si>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</si>
  <si>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</si>
  <si>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</si>
  <si>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</si>
  <si>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</si>
  <si>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</si>
  <si>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</si>
  <si>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</si>
  <si>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</si>
  <si>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</si>
  <si>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</si>
  <si>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</si>
  <si>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</si>
  <si>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</si>
  <si>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</si>
  <si>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</si>
  <si>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</si>
  <si>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</si>
  <si>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</si>
  <si>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</si>
  <si>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</si>
  <si>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</si>
  <si>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</si>
  <si>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</si>
  <si>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</si>
  <si>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</si>
  <si>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</si>
  <si>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</si>
  <si>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</si>
  <si>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</si>
  <si>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</si>
  <si>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</si>
  <si>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</si>
  <si>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</si>
  <si>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</si>
  <si>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</si>
  <si>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</si>
  <si>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</si>
  <si>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</si>
  <si>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</si>
  <si>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</si>
  <si>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</si>
  <si>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</si>
  <si>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</si>
  <si>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</si>
  <si>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</si>
  <si>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</si>
  <si>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</si>
  <si>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</si>
  <si>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</si>
  <si>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</si>
  <si>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</si>
  <si>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</si>
  <si>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</si>
  <si>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</si>
  <si>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</si>
  <si>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</si>
  <si>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</si>
  <si>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</si>
  <si>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</si>
  <si>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</si>
  <si>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</si>
  <si>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</si>
  <si>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</si>
  <si>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</si>
  <si>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</si>
  <si>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</si>
  <si>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</si>
  <si>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</si>
  <si>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</si>
  <si>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</si>
  <si>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</si>
  <si>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</si>
  <si>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</si>
  <si>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</si>
  <si>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</si>
  <si>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</si>
  <si>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</si>
  <si>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</si>
  <si>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</si>
  <si>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</si>
  <si>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</si>
  <si>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</si>
  <si>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</si>
  <si>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</si>
  <si>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</si>
  <si>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</si>
  <si>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</si>
  <si>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</si>
  <si>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</si>
  <si>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</si>
  <si>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</si>
  <si>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</si>
  <si>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</si>
  <si>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</si>
  <si>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</si>
  <si>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</si>
  <si>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</si>
  <si>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</si>
  <si>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</si>
  <si>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</si>
  <si>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</si>
  <si>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</si>
  <si>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</si>
  <si>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</si>
  <si>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</si>
  <si>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</si>
  <si>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</si>
  <si>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</si>
  <si>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</si>
  <si>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</si>
  <si>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</si>
  <si>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</si>
  <si>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</si>
  <si>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</si>
  <si>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</si>
  <si>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</si>
  <si>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</si>
  <si>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</si>
  <si>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</si>
  <si>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</si>
  <si>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</si>
  <si>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</si>
  <si>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</si>
  <si>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</si>
  <si>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</si>
  <si>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</si>
  <si>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</si>
  <si>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</si>
  <si>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</si>
  <si>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</si>
  <si>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</si>
  <si>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</si>
  <si>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</si>
  <si>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</si>
  <si>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</si>
  <si>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</si>
  <si>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</si>
  <si>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</si>
  <si>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</si>
  <si>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</si>
  <si>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</si>
  <si>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</si>
  <si>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</si>
  <si>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</si>
  <si>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</si>
  <si>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</si>
  <si>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</si>
  <si>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</si>
  <si>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</si>
  <si>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</si>
  <si>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</si>
  <si>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</si>
  <si>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</si>
  <si>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</si>
  <si>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</si>
  <si>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</si>
  <si>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</si>
  <si>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</si>
  <si>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</si>
  <si>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</si>
  <si>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</si>
  <si>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</si>
  <si>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</si>
  <si>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</si>
  <si>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</si>
  <si>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</si>
  <si>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</si>
  <si>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</si>
  <si>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</si>
  <si>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</si>
  <si>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</si>
  <si>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</si>
  <si>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</si>
  <si>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</si>
  <si>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</si>
  <si>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</si>
  <si>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</si>
  <si>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</si>
  <si>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</si>
  <si>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</si>
  <si>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</si>
  <si>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</si>
  <si>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</si>
  <si>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</si>
  <si>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</si>
  <si>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</si>
  <si>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</si>
  <si>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</si>
  <si>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</si>
  <si>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</si>
  <si>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</si>
  <si>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</si>
  <si>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</si>
  <si>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</si>
  <si>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</si>
  <si>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</si>
  <si>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</si>
  <si>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</si>
  <si>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</si>
  <si>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</si>
  <si>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</si>
  <si>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</si>
  <si>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</si>
  <si>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</si>
  <si>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</si>
  <si>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</si>
  <si>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</si>
  <si>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</si>
  <si>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</si>
  <si>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</si>
  <si>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</si>
  <si>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</si>
  <si>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</si>
  <si>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</si>
  <si>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</si>
  <si>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</si>
  <si>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</si>
  <si>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</si>
  <si>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</si>
  <si>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</si>
  <si>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</si>
  <si>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</si>
  <si>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</si>
  <si>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</si>
  <si>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</si>
  <si>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</si>
  <si>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</si>
  <si>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</si>
  <si>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</si>
  <si>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</si>
  <si>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</si>
  <si>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</si>
  <si>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</si>
  <si>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</si>
  <si>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</si>
  <si>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</si>
  <si>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</si>
  <si>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</si>
  <si>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</si>
  <si>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</si>
  <si>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</si>
  <si>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</si>
  <si>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</si>
  <si>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</si>
  <si>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</si>
  <si>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</si>
  <si>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</si>
  <si>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</si>
  <si>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</si>
  <si>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</si>
  <si>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</si>
  <si>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</si>
  <si>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</si>
  <si>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</si>
  <si>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</si>
  <si>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</si>
  <si>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</si>
  <si>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</si>
  <si>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</si>
  <si>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</si>
  <si>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</si>
  <si>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</si>
  <si>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</si>
  <si>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</si>
  <si>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</si>
  <si>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</si>
  <si>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</si>
  <si>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</si>
  <si>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</si>
  <si>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</si>
  <si>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</si>
  <si>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</si>
  <si>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</si>
  <si>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</si>
  <si>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</si>
  <si>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</si>
  <si>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</si>
  <si>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</si>
  <si>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</si>
  <si>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</si>
  <si>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</si>
  <si>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</si>
  <si>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</si>
  <si>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</si>
  <si>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</si>
  <si>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</si>
  <si>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</si>
  <si>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</si>
  <si>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</si>
  <si>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</si>
  <si>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</si>
  <si>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</si>
  <si>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</si>
  <si>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</si>
  <si>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</si>
  <si>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</si>
  <si>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</si>
  <si>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</si>
  <si>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</si>
  <si>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</si>
  <si>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</si>
  <si>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</si>
  <si>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</si>
  <si>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</si>
  <si>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</si>
  <si>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</si>
  <si>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</si>
  <si>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</si>
  <si>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</si>
  <si>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</si>
  <si>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</si>
  <si>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</si>
  <si>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</si>
  <si>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</si>
  <si>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</si>
  <si>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</si>
  <si>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</si>
  <si>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</si>
  <si>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</si>
  <si>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</si>
  <si>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</si>
  <si>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</si>
  <si>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</si>
  <si>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</si>
  <si>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</si>
  <si>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</si>
  <si>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</si>
  <si>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</si>
  <si>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</si>
  <si>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</si>
  <si>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</si>
  <si>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</si>
  <si>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</si>
  <si>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</si>
  <si>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</si>
  <si>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</si>
  <si>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</si>
  <si>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</si>
  <si>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</si>
  <si>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</si>
  <si>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</si>
  <si>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</si>
  <si>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</si>
  <si>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</si>
  <si>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</si>
  <si>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</si>
  <si>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</si>
  <si>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</si>
  <si>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</si>
  <si>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</si>
  <si>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</si>
  <si>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</si>
  <si>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</si>
  <si>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</si>
  <si>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</si>
  <si>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</si>
  <si>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</si>
  <si>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</si>
  <si>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</si>
  <si>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</si>
  <si>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</si>
  <si>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</si>
  <si>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</si>
  <si>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</si>
  <si>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</si>
  <si>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</si>
  <si>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</si>
  <si>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</si>
  <si>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</si>
  <si>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</si>
  <si>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</si>
  <si>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</si>
  <si>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</si>
  <si>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</si>
  <si>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</si>
  <si>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</si>
  <si>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</si>
  <si>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</si>
  <si>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</si>
  <si>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</si>
  <si>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</si>
  <si>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</si>
  <si>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</si>
  <si>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</si>
  <si>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</si>
  <si>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</si>
  <si>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</si>
  <si>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</si>
  <si>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</si>
  <si>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</si>
  <si>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</si>
  <si>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</si>
  <si>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</si>
  <si>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</si>
  <si>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</si>
  <si>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</si>
  <si>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</si>
  <si>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</si>
  <si>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</si>
  <si>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</si>
  <si>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</si>
  <si>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</si>
  <si>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</si>
  <si>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</si>
  <si>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</si>
  <si>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</si>
  <si>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</si>
  <si>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</si>
  <si>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</si>
  <si>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</si>
  <si>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</si>
  <si>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</si>
  <si>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</si>
  <si>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</si>
  <si>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</si>
  <si>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</si>
  <si>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</si>
  <si>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</si>
  <si>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</si>
  <si>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</si>
  <si>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</si>
  <si>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</si>
  <si>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</si>
  <si>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</si>
  <si>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</si>
  <si>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</si>
  <si>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</si>
  <si>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</si>
  <si>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</si>
  <si>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</si>
  <si>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</si>
  <si>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</si>
  <si>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</si>
  <si>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</si>
  <si>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</si>
  <si>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</si>
  <si>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</si>
  <si>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</si>
  <si>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</si>
  <si>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</si>
  <si>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</si>
  <si>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</si>
  <si>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</si>
  <si>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</si>
  <si>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</si>
  <si>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</si>
  <si>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</si>
  <si>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</si>
  <si>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</si>
  <si>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</si>
  <si>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</si>
  <si>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</si>
  <si>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</si>
  <si>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</si>
  <si>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</si>
  <si>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</si>
  <si>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</si>
  <si>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</si>
  <si>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</si>
  <si>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</si>
  <si>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</si>
  <si>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</si>
  <si>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</si>
  <si>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</si>
  <si>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</si>
  <si>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</si>
  <si>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</si>
  <si>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</si>
  <si>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</si>
  <si>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</si>
  <si>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</si>
  <si>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</si>
  <si>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</si>
  <si>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</si>
  <si>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</si>
  <si>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</si>
  <si>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</si>
  <si>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</si>
  <si>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</si>
  <si>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</si>
  <si>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</si>
  <si>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</si>
  <si>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</si>
  <si>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</si>
  <si>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</si>
  <si>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</si>
  <si>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</si>
  <si>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</si>
  <si>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</si>
  <si>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</si>
  <si>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</si>
  <si>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</si>
  <si>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</si>
  <si>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</si>
  <si>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</si>
  <si>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</si>
  <si>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</si>
  <si>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</si>
  <si>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</si>
  <si>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</si>
  <si>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</si>
  <si>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</si>
  <si>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</si>
  <si>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</si>
  <si>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</si>
  <si>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</si>
  <si>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</si>
  <si>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</si>
  <si>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</si>
  <si>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</si>
  <si>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</si>
  <si>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</si>
  <si>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</si>
  <si>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</si>
  <si>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</si>
  <si>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</si>
  <si>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</si>
  <si>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</si>
  <si>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</si>
  <si>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</si>
  <si>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</si>
  <si>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</si>
  <si>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</si>
  <si>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</si>
  <si>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</si>
  <si>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</si>
  <si>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</si>
  <si>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</si>
  <si>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</si>
  <si>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</si>
  <si>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</si>
  <si>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</si>
  <si>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</si>
  <si>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</si>
  <si>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</si>
  <si>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</si>
  <si>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</si>
  <si>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</si>
  <si>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</si>
  <si>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</si>
  <si>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</si>
  <si>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</si>
  <si>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</si>
  <si>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</si>
  <si>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</si>
  <si>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</si>
  <si>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</si>
  <si>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</si>
  <si>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</si>
  <si>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</si>
  <si>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</si>
  <si>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</si>
  <si>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</si>
  <si>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</si>
  <si>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</si>
  <si>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</si>
  <si>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</si>
  <si>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</si>
  <si>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</si>
  <si>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</si>
  <si>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</si>
  <si>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</si>
  <si>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</si>
  <si>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</si>
  <si>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</si>
  <si>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</si>
  <si>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</si>
  <si>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</si>
  <si>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</si>
  <si>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</si>
  <si>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</si>
  <si>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</si>
  <si>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</si>
  <si>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</si>
  <si>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</si>
  <si>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</si>
  <si>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</si>
  <si>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</si>
  <si>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</si>
  <si>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</si>
  <si>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</si>
  <si>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</si>
  <si>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</si>
  <si>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</si>
  <si>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</si>
  <si>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</si>
  <si>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</si>
  <si>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</si>
  <si>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</si>
  <si>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</si>
  <si>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</si>
  <si>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</si>
  <si>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</si>
  <si>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</si>
  <si>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</si>
  <si>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</si>
  <si>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</si>
  <si>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</si>
  <si>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</si>
  <si>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</si>
  <si>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</si>
  <si>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</si>
  <si>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</si>
  <si>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</si>
  <si>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</si>
  <si>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</si>
  <si>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</si>
  <si>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</si>
  <si>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</si>
  <si>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</si>
  <si>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</si>
  <si>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</si>
  <si>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</si>
  <si>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</si>
  <si>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</si>
  <si>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</si>
  <si>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</si>
  <si>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</si>
  <si>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</si>
  <si>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</si>
  <si>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</si>
  <si>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</si>
  <si>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</si>
  <si>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</si>
  <si>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</si>
  <si>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</si>
  <si>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</si>
  <si>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</si>
  <si>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</si>
  <si>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</si>
  <si>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</si>
  <si>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</si>
  <si>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</si>
  <si>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</si>
  <si>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</si>
  <si>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</si>
  <si>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</si>
  <si>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</si>
  <si>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</si>
  <si>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</si>
  <si>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</si>
  <si>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</si>
  <si>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</si>
  <si>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</si>
  <si>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</si>
  <si>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</si>
  <si>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</si>
  <si>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</si>
  <si>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</si>
  <si>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</si>
  <si>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</si>
  <si>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</si>
  <si>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</si>
  <si>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</si>
  <si>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</si>
  <si>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</si>
  <si>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</si>
  <si>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</si>
  <si>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</si>
  <si>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</si>
  <si>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</si>
  <si>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</si>
  <si>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</si>
  <si>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</si>
  <si>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</si>
  <si>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</si>
  <si>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</si>
  <si>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</si>
  <si>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</si>
  <si>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</si>
  <si>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</si>
  <si>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</si>
  <si>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</si>
  <si>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</si>
  <si>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</si>
  <si>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</si>
  <si>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</si>
  <si>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</si>
  <si>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</si>
  <si>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</si>
  <si>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</si>
  <si>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</si>
  <si>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</si>
  <si>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</si>
  <si>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</si>
  <si>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</si>
  <si>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</si>
  <si>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</si>
  <si>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</si>
  <si>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</si>
  <si>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</si>
  <si>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</si>
  <si>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</si>
  <si>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</si>
  <si>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</si>
  <si>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</si>
  <si>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</si>
  <si>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</si>
  <si>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</si>
  <si>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</si>
  <si>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</si>
  <si>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</si>
  <si>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</si>
  <si>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</si>
  <si>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</si>
  <si>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</si>
  <si>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</si>
  <si>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</si>
  <si>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</si>
  <si>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</si>
  <si>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</si>
  <si>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</si>
  <si>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</si>
  <si>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</si>
  <si>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</si>
  <si>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</si>
  <si>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</si>
  <si>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</si>
  <si>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</si>
  <si>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</si>
  <si>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</si>
  <si>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</si>
  <si>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</si>
  <si>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</si>
  <si>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</si>
  <si>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</si>
  <si>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</si>
  <si>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</si>
  <si>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</si>
  <si>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</si>
  <si>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</si>
  <si>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</si>
  <si>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</si>
  <si>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</si>
  <si>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</si>
  <si>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</si>
  <si>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</si>
  <si>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</si>
  <si>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</si>
  <si>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</si>
  <si>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</si>
  <si>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</si>
  <si>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</si>
  <si>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</si>
  <si>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</si>
  <si>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</si>
  <si>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</si>
  <si>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</si>
  <si>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</si>
  <si>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</si>
  <si>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</si>
  <si>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</si>
  <si>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</si>
  <si>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</si>
  <si>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</si>
  <si>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</si>
  <si>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</si>
  <si>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</si>
  <si>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</si>
  <si>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</si>
  <si>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</si>
  <si>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</si>
  <si>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</si>
  <si>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</si>
  <si>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</si>
  <si>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</si>
  <si>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</si>
  <si>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</si>
  <si>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</si>
  <si>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</si>
  <si>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</si>
  <si>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</si>
  <si>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</si>
  <si>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</si>
  <si>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</si>
  <si>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</si>
  <si>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</si>
  <si>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</si>
  <si>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</si>
  <si>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</si>
  <si>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</si>
  <si>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</si>
  <si>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</si>
  <si>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</si>
  <si>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</si>
  <si>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</si>
  <si>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</si>
  <si>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</si>
  <si>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</si>
  <si>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</si>
  <si>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</si>
  <si>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</si>
  <si>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</si>
  <si>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</si>
  <si>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</si>
  <si>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</si>
  <si>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</si>
  <si>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</si>
  <si>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</si>
  <si>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</si>
  <si>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</si>
  <si>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</si>
  <si>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</si>
  <si>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</si>
  <si>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</si>
  <si>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</si>
  <si>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</si>
  <si>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</si>
  <si>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</si>
  <si>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</si>
  <si>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</si>
  <si>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</si>
  <si>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</si>
  <si>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</si>
  <si>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</si>
  <si>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</si>
  <si>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</si>
  <si>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</si>
  <si>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</si>
  <si>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</si>
  <si>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</si>
  <si>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</si>
  <si>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</si>
  <si>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</si>
  <si>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</si>
  <si>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</si>
  <si>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</si>
  <si>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</si>
  <si>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</si>
  <si>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</si>
  <si>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</si>
  <si>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</si>
  <si>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</si>
  <si>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</si>
  <si>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</si>
  <si>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</si>
  <si>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</si>
  <si>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</si>
  <si>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</si>
  <si>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</si>
  <si>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</si>
  <si>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</si>
  <si>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</si>
  <si>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</si>
  <si>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</si>
  <si>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</si>
  <si>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</si>
  <si>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</si>
  <si>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</si>
  <si>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</si>
  <si>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</si>
  <si>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</si>
  <si>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</si>
  <si>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</si>
  <si>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</si>
  <si>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</si>
  <si>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</si>
  <si>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</si>
  <si>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</si>
  <si>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</si>
  <si>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</si>
  <si>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</si>
  <si>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</si>
  <si>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</si>
  <si>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</si>
  <si>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</si>
  <si>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</si>
  <si>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</si>
  <si>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</si>
  <si>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</si>
  <si>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</si>
  <si>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</si>
  <si>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</si>
  <si>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</si>
  <si>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</si>
  <si>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</si>
  <si>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</si>
  <si>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</si>
  <si>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</si>
  <si>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</si>
  <si>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</si>
  <si>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</si>
  <si>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</si>
  <si>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</si>
  <si>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</si>
  <si>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</si>
  <si>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</si>
  <si>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</si>
  <si>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</si>
  <si>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</si>
  <si>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</si>
  <si>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</si>
  <si>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</si>
  <si>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</si>
  <si>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</si>
  <si>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</si>
  <si>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</si>
  <si>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</si>
  <si>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</si>
  <si>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</si>
  <si>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</si>
  <si>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</si>
  <si>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</si>
  <si>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</si>
  <si>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</si>
  <si>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</si>
  <si>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</si>
  <si>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</si>
  <si>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</si>
  <si>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</si>
  <si>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</si>
  <si>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</si>
  <si>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</si>
  <si>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</si>
  <si>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</si>
  <si>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</si>
  <si>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</si>
  <si>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</si>
  <si>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</si>
  <si>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</si>
  <si>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</si>
  <si>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</si>
  <si>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</si>
  <si>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</si>
  <si>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</si>
  <si>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</si>
  <si>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</si>
  <si>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</si>
  <si>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</si>
  <si>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</si>
  <si>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</si>
  <si>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</si>
  <si>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</si>
  <si>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</si>
  <si>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</si>
  <si>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</si>
  <si>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</si>
  <si>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</si>
  <si>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</si>
  <si>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</si>
  <si>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</si>
  <si>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</si>
  <si>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</si>
  <si>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</si>
  <si>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</si>
  <si>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</si>
  <si>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</si>
  <si>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</si>
  <si>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</si>
  <si>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</si>
  <si>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</si>
  <si>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</si>
  <si>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</si>
  <si>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</si>
  <si>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</si>
  <si>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</si>
  <si>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</si>
  <si>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</si>
  <si>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</si>
  <si>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</si>
  <si>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</si>
  <si>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</si>
  <si>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</si>
  <si>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</si>
  <si>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</si>
  <si>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</si>
  <si>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</si>
  <si>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</si>
  <si>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</si>
  <si>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</si>
  <si>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</si>
  <si>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</si>
  <si>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</si>
  <si>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</si>
  <si>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</si>
  <si>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</si>
  <si>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</si>
  <si>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</si>
  <si>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</si>
  <si>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</si>
  <si>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</si>
  <si>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</si>
  <si>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</si>
  <si>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</si>
  <si>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</si>
  <si>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</si>
  <si>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</si>
  <si>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</si>
  <si>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</si>
  <si>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</si>
  <si>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</si>
  <si>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</si>
  <si>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</si>
  <si>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</si>
  <si>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</si>
  <si>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</si>
  <si>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</si>
  <si>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</si>
  <si>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</si>
  <si>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</si>
  <si>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</si>
  <si>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</si>
  <si>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</si>
  <si>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</si>
  <si>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</si>
  <si>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</si>
  <si>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</si>
  <si>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</si>
  <si>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</si>
  <si>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</si>
  <si>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</si>
  <si>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</si>
  <si>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</si>
  <si>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</si>
  <si>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</si>
  <si>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</si>
  <si>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</si>
  <si>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</si>
  <si>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</si>
  <si>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</si>
  <si>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</si>
  <si>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</si>
  <si>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</si>
  <si>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</si>
  <si>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</si>
  <si>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</si>
  <si>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</si>
  <si>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</si>
  <si>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</si>
  <si>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</si>
  <si>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</si>
  <si>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</si>
  <si>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</si>
  <si>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</si>
  <si>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</si>
  <si>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</si>
  <si>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</si>
  <si>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</si>
  <si>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</si>
  <si>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</si>
  <si>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</si>
  <si>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</si>
  <si>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</si>
  <si>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</si>
  <si>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</si>
  <si>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</si>
  <si>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</si>
  <si>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</si>
  <si>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</si>
  <si>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</si>
  <si>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</si>
  <si>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</si>
  <si>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</si>
  <si>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</si>
  <si>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</si>
  <si>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</si>
  <si>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</si>
  <si>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</si>
  <si>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</si>
  <si>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</si>
  <si>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</si>
  <si>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</si>
  <si>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</si>
  <si>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</si>
  <si>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</si>
  <si>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</si>
  <si>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</si>
  <si>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</si>
  <si>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</si>
  <si>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</si>
  <si>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</si>
  <si>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</si>
  <si>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</si>
  <si>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</si>
  <si>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</si>
  <si>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</si>
  <si>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</si>
  <si>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</si>
  <si>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</si>
  <si>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</si>
  <si>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</si>
  <si>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</si>
  <si>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</si>
  <si>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</si>
  <si>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</si>
  <si>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</si>
  <si>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</si>
  <si>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</si>
  <si>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</si>
  <si>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</si>
  <si>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</si>
  <si>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</si>
  <si>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</si>
  <si>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</si>
  <si>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</si>
  <si>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</si>
  <si>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</si>
  <si>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</si>
  <si>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</si>
  <si>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</si>
  <si>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</si>
  <si>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</si>
  <si>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</si>
  <si>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</si>
  <si>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</si>
  <si>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</si>
  <si>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</si>
  <si>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</si>
  <si>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</si>
  <si>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</si>
  <si>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</si>
  <si>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</si>
  <si>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</si>
  <si>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</si>
  <si>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</si>
  <si>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</si>
  <si>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</si>
  <si>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</si>
  <si>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</si>
  <si>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</si>
  <si>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</si>
  <si>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</si>
  <si>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</si>
  <si>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</si>
  <si>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</si>
  <si>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</si>
  <si>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</si>
  <si>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</si>
  <si>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</si>
  <si>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</si>
  <si>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</si>
  <si>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</si>
  <si>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</si>
  <si>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</si>
  <si>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</si>
  <si>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</si>
  <si>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</si>
  <si>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</si>
  <si>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</si>
  <si>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</si>
  <si>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</si>
  <si>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</si>
  <si>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</si>
  <si>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</si>
  <si>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</si>
  <si>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</si>
  <si>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</si>
  <si>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</si>
  <si>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</si>
  <si>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</si>
  <si>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</si>
  <si>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</si>
  <si>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</si>
  <si>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</si>
  <si>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</si>
  <si>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</si>
  <si>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</si>
  <si>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</si>
  <si>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</si>
  <si>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</si>
  <si>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</si>
  <si>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</si>
  <si>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</si>
  <si>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</si>
  <si>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</si>
  <si>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</si>
  <si>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</si>
  <si>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</si>
  <si>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</si>
  <si>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</si>
  <si>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</si>
  <si>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</si>
  <si>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</si>
  <si>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</si>
  <si>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</si>
  <si>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</si>
  <si>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</si>
  <si>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</si>
  <si>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</si>
  <si>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</si>
  <si>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</si>
  <si>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</si>
  <si>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</si>
  <si>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</si>
  <si>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</si>
  <si>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</si>
  <si>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</si>
  <si>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</si>
  <si>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</si>
  <si>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</si>
  <si>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</si>
  <si>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</si>
  <si>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</si>
  <si>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</si>
  <si>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</si>
  <si>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</si>
  <si>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</si>
  <si>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</si>
  <si>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</si>
  <si>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</si>
  <si>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</si>
  <si>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</si>
  <si>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</si>
  <si>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</si>
  <si>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</si>
  <si>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</si>
  <si>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</si>
  <si>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</si>
  <si>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</si>
  <si>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</si>
  <si>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</si>
  <si>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</si>
  <si>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</si>
  <si>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</si>
  <si>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</si>
  <si>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</si>
  <si>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</si>
  <si>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</si>
  <si>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</si>
  <si>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</si>
  <si>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</si>
  <si>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</si>
  <si>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</si>
  <si>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</si>
  <si>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</si>
  <si>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</si>
  <si>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</si>
  <si>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</si>
  <si>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</si>
  <si>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</si>
  <si>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</si>
  <si>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</si>
  <si>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</si>
  <si>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</si>
  <si>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</si>
  <si>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</si>
  <si>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</si>
  <si>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</si>
  <si>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</si>
  <si>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</si>
  <si>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</si>
  <si>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</si>
  <si>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</si>
  <si>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</si>
  <si>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</si>
  <si>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</si>
  <si>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</si>
  <si>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</si>
  <si>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</si>
  <si>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</si>
  <si>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</si>
  <si>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</si>
  <si>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</si>
  <si>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</si>
  <si>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</si>
  <si>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</si>
  <si>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</si>
  <si>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</si>
  <si>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</si>
  <si>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</si>
  <si>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</si>
  <si>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</si>
  <si>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</si>
  <si>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</si>
  <si>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</si>
  <si>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</si>
  <si>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</si>
  <si>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</si>
  <si>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</si>
  <si>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</si>
  <si>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</si>
  <si>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</si>
  <si>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</si>
  <si>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</si>
  <si>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</si>
  <si>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</si>
  <si>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</si>
  <si>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</si>
  <si>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</si>
  <si>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</si>
  <si>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</si>
  <si>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</si>
  <si>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</si>
  <si>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</si>
  <si>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</si>
  <si>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</si>
  <si>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</si>
  <si>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</si>
  <si>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</si>
  <si>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</si>
  <si>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</si>
  <si>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</si>
  <si>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</si>
  <si>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</si>
  <si>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</si>
  <si>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</si>
  <si>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</si>
  <si>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</si>
  <si>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</si>
  <si>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</si>
  <si>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</si>
  <si>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</si>
  <si>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</si>
  <si>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</si>
  <si>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</si>
  <si>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</si>
  <si>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</si>
  <si>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</si>
  <si>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</si>
  <si>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</si>
  <si>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</si>
  <si>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</si>
  <si>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</si>
  <si>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</si>
  <si>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</si>
  <si>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</si>
  <si>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</si>
  <si>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</si>
  <si>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</si>
  <si>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</si>
  <si>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</si>
  <si>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</si>
  <si>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</si>
  <si>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</si>
  <si>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</si>
  <si>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</si>
  <si>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</si>
  <si>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</si>
  <si>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</si>
  <si>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</si>
  <si>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</si>
  <si>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</si>
  <si>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</si>
  <si>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</si>
  <si>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</si>
  <si>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</si>
  <si>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</si>
  <si>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</si>
  <si>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</si>
  <si>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</si>
  <si>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</si>
  <si>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</si>
  <si>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</si>
  <si>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</si>
  <si>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</si>
  <si>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</si>
  <si>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</si>
  <si>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</si>
  <si>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</si>
  <si>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</si>
  <si>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</si>
  <si>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</si>
  <si>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</si>
  <si>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</si>
  <si>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</si>
  <si>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</si>
  <si>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</si>
  <si>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</si>
  <si>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</si>
  <si>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</si>
  <si>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</si>
  <si>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</si>
  <si>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</si>
  <si>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</si>
  <si>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</si>
  <si>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</si>
  <si>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</si>
  <si>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</si>
  <si>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</si>
  <si>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</si>
  <si>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</si>
  <si>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</si>
  <si>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</si>
  <si>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</si>
  <si>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</si>
  <si>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</si>
  <si>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</si>
  <si>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</si>
  <si>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</si>
  <si>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</si>
  <si>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</si>
  <si>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</si>
  <si>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</si>
  <si>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</si>
  <si>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</si>
  <si>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</si>
  <si>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</si>
  <si>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</si>
  <si>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</si>
  <si>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</si>
  <si>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</si>
  <si>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</si>
  <si>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</si>
  <si>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</si>
  <si>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</si>
  <si>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</si>
  <si>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</si>
  <si>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</si>
  <si>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</si>
  <si>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</si>
  <si>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</si>
  <si>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</si>
  <si>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</si>
  <si>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</si>
  <si>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</si>
  <si>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</si>
  <si>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</si>
  <si>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</si>
  <si>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</si>
  <si>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</si>
  <si>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</si>
  <si>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</si>
  <si>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</si>
  <si>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</si>
  <si>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</si>
  <si>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</si>
  <si>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</si>
  <si>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</si>
  <si>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</si>
  <si>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</si>
  <si>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</si>
  <si>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</si>
  <si>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</si>
  <si>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</si>
  <si>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</si>
  <si>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</si>
  <si>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</si>
  <si>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</si>
  <si>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</si>
  <si>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</si>
  <si>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</si>
  <si>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</si>
  <si>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</si>
  <si>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</si>
  <si>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</si>
  <si>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</si>
  <si>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</si>
  <si>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</si>
  <si>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</si>
  <si>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</si>
  <si>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</si>
  <si>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</si>
  <si>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</si>
  <si>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</si>
  <si>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</si>
  <si>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</si>
  <si>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</si>
  <si>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</si>
  <si>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</si>
  <si>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</si>
  <si>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</si>
  <si>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</si>
  <si>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</si>
  <si>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</si>
  <si>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</si>
  <si>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</si>
  <si>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</si>
  <si>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</si>
  <si>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</si>
  <si>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</si>
  <si>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</si>
  <si>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</si>
  <si>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</si>
  <si>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</si>
  <si>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</si>
  <si>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</si>
  <si>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</si>
  <si>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</si>
  <si>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</si>
  <si>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</si>
  <si>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</si>
  <si>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</si>
  <si>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</si>
  <si>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</si>
  <si>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</si>
  <si>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</si>
  <si>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</si>
  <si>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</si>
  <si>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</si>
  <si>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</si>
  <si>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</si>
  <si>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</si>
  <si>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</si>
  <si>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</si>
  <si>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</si>
  <si>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</si>
  <si>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</si>
  <si>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</si>
  <si>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</si>
  <si>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</si>
  <si>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</si>
  <si>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</si>
  <si>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</si>
  <si>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</si>
  <si>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</si>
  <si>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</si>
  <si>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</si>
  <si>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</si>
  <si>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</si>
  <si>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</si>
  <si>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</si>
  <si>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</si>
  <si>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</si>
  <si>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</si>
  <si>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</si>
  <si>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</si>
  <si>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</si>
  <si>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</si>
  <si>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</si>
  <si>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</si>
  <si>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</si>
  <si>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</si>
  <si>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</si>
  <si>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</si>
  <si>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</si>
  <si>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</si>
  <si>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</si>
  <si>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</si>
  <si>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</si>
  <si>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</si>
  <si>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</si>
  <si>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</si>
  <si>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</si>
  <si>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</si>
  <si>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</si>
  <si>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</si>
  <si>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</si>
  <si>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</si>
  <si>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</si>
  <si>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</si>
  <si>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</si>
  <si>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</si>
  <si>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</si>
  <si>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</si>
  <si>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</si>
  <si>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</si>
  <si>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</si>
  <si>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</si>
  <si>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</si>
  <si>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</si>
  <si>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</si>
  <si>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</si>
  <si>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</si>
  <si>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</si>
  <si>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</si>
  <si>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</si>
  <si>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</si>
  <si>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</si>
  <si>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</si>
  <si>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</si>
  <si>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</si>
  <si>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</si>
  <si>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</si>
  <si>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</si>
  <si>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</si>
  <si>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</si>
  <si>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</si>
  <si>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</si>
  <si>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</si>
  <si>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</si>
  <si>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</si>
  <si>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</si>
  <si>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</si>
  <si>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</si>
  <si>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</si>
  <si>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</si>
  <si>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</si>
  <si>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</si>
  <si>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</si>
  <si>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</si>
  <si>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</si>
  <si>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</si>
  <si>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</si>
  <si>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</si>
  <si>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</si>
  <si>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</si>
  <si>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</si>
  <si>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</si>
  <si>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</si>
  <si>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</si>
  <si>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</si>
  <si>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</si>
  <si>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</si>
  <si>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</si>
  <si>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</si>
  <si>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</si>
  <si>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</si>
  <si>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</si>
  <si>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</si>
  <si>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</si>
  <si>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</si>
  <si>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</si>
  <si>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</si>
  <si>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</si>
  <si>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</si>
  <si>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</si>
  <si>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</si>
  <si>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</si>
  <si>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</si>
  <si>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</si>
  <si>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</si>
  <si>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</si>
  <si>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</si>
  <si>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</si>
  <si>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</si>
  <si>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</si>
  <si>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</si>
  <si>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</si>
  <si>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</si>
  <si>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</si>
  <si>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</si>
  <si>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</si>
  <si>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</si>
  <si>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</si>
  <si>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</si>
  <si>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</si>
  <si>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</si>
  <si>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</si>
  <si>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</si>
  <si>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</si>
  <si>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</si>
  <si>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</si>
  <si>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</si>
  <si>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</si>
  <si>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</si>
  <si>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</si>
  <si>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</si>
  <si>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</si>
  <si>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</si>
  <si>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</si>
  <si>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</si>
  <si>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</si>
  <si>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</si>
  <si>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</si>
  <si>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</si>
  <si>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</si>
  <si>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</si>
  <si>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</si>
  <si>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</si>
  <si>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</si>
  <si>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</si>
  <si>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</si>
  <si>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</si>
  <si>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</si>
  <si>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</si>
  <si>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</si>
  <si>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</si>
  <si>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</si>
  <si>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</si>
  <si>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</si>
  <si>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</si>
  <si>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</si>
  <si>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</si>
  <si>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</si>
  <si>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</si>
  <si>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</si>
  <si>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</si>
  <si>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</si>
  <si>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</si>
  <si>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</si>
  <si>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</si>
  <si>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</si>
  <si>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</si>
  <si>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</si>
  <si>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</si>
  <si>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</si>
  <si>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</si>
  <si>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</si>
  <si>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</si>
  <si>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</si>
  <si>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</si>
  <si>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</si>
  <si>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</si>
  <si>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</si>
  <si>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</si>
  <si>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</si>
  <si>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</si>
  <si>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</si>
  <si>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</si>
  <si>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</si>
  <si>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</si>
  <si>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</si>
  <si>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</si>
  <si>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</si>
  <si>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</si>
  <si>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</si>
  <si>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</si>
  <si>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</si>
  <si>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</si>
  <si>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</si>
  <si>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</si>
  <si>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</si>
  <si>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</si>
  <si>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</si>
  <si>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</si>
  <si>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</si>
  <si>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</si>
  <si>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</si>
  <si>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</si>
  <si>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</si>
  <si>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</si>
  <si>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</si>
  <si>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</si>
  <si>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</si>
  <si>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</si>
  <si>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</si>
  <si>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</si>
  <si>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</si>
  <si>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</si>
  <si>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</si>
  <si>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</si>
  <si>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</si>
  <si>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</si>
  <si>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</si>
  <si>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</si>
  <si>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</si>
  <si>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</si>
  <si>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</si>
  <si>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</si>
  <si>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</si>
  <si>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</si>
  <si>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</si>
  <si>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</si>
  <si>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</si>
  <si>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</si>
  <si>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</si>
  <si>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</si>
  <si>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</si>
  <si>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</si>
  <si>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</si>
  <si>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</si>
  <si>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</si>
  <si>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</si>
  <si>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</si>
  <si>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</si>
  <si>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</si>
  <si>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</si>
  <si>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</si>
  <si>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</si>
  <si>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</si>
  <si>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</si>
  <si>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</si>
  <si>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</si>
  <si>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</si>
  <si>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</si>
  <si>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</si>
  <si>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</si>
  <si>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</si>
  <si>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</si>
  <si>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</si>
  <si>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</si>
  <si>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</si>
  <si>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</si>
  <si>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</si>
  <si>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</si>
  <si>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</si>
  <si>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</si>
  <si>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</si>
  <si>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</si>
  <si>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</si>
  <si>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</si>
  <si>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</si>
  <si>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</si>
  <si>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</si>
  <si>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</si>
  <si>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</si>
  <si>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</si>
  <si>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</si>
  <si>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</si>
  <si>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</si>
  <si>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</si>
  <si>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</si>
  <si>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</si>
  <si>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</si>
  <si>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</si>
  <si>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</si>
  <si>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</si>
  <si>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</si>
  <si>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</si>
  <si>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</si>
  <si>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</si>
  <si>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</si>
  <si>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</si>
  <si>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</si>
  <si>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</si>
  <si>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</si>
  <si>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</si>
  <si>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</si>
  <si>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</si>
  <si>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</si>
  <si>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</si>
  <si>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</si>
  <si>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</si>
  <si>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</si>
  <si>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</si>
  <si>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</si>
  <si>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</si>
  <si>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</si>
  <si>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</si>
  <si>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</si>
  <si>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</si>
  <si>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</si>
  <si>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</si>
  <si>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</si>
  <si>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</si>
  <si>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</si>
  <si>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</si>
  <si>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</si>
  <si>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</si>
  <si>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</si>
  <si>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</si>
  <si>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</si>
  <si>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</si>
  <si>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</si>
  <si>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</si>
  <si>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</si>
  <si>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</si>
  <si>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</si>
  <si>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</si>
  <si>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</si>
  <si>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</si>
  <si>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</si>
  <si>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</si>
  <si>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</si>
  <si>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</si>
  <si>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</si>
  <si>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</si>
  <si>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</si>
  <si>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</si>
  <si>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</si>
  <si>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</si>
  <si>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</si>
  <si>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</si>
  <si>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</si>
  <si>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</si>
  <si>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</si>
  <si>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</si>
  <si>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</si>
  <si>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</si>
  <si>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</si>
  <si>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</si>
  <si>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</si>
  <si>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</si>
  <si>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</si>
  <si>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</si>
  <si>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</si>
  <si>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</si>
  <si>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</si>
  <si>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</si>
  <si>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</si>
  <si>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</si>
  <si>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</si>
  <si>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</si>
  <si>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</si>
  <si>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</si>
  <si>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</si>
  <si>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</si>
  <si>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</si>
  <si>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</si>
  <si>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</si>
  <si>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</si>
  <si>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</si>
  <si>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</si>
  <si>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</si>
  <si>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</si>
  <si>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</si>
  <si>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</si>
  <si>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</si>
  <si>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</si>
  <si>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</si>
  <si>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</si>
  <si>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</si>
  <si>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</si>
  <si>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</si>
  <si>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</si>
  <si>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</si>
  <si>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</si>
  <si>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</si>
  <si>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</si>
  <si>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</si>
  <si>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</si>
  <si>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</si>
  <si>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</si>
  <si>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</si>
  <si>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</si>
  <si>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</si>
  <si>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</si>
  <si>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</si>
  <si>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</si>
  <si>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</si>
  <si>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</si>
  <si>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</si>
  <si>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</si>
  <si>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</si>
  <si>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</si>
  <si>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</si>
  <si>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</si>
  <si>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</si>
  <si>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</si>
  <si>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</si>
  <si>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</si>
  <si>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</si>
  <si>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</si>
  <si>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</si>
  <si>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</si>
  <si>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</si>
  <si>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</si>
  <si>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</si>
  <si>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</si>
  <si>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</si>
  <si>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</si>
  <si>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</si>
  <si>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</si>
  <si>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</si>
  <si>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</si>
  <si>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</si>
  <si>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</si>
  <si>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</si>
  <si>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</si>
  <si>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</si>
  <si>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</si>
  <si>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</si>
  <si>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</si>
  <si>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</si>
  <si>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</si>
  <si>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</si>
  <si>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</si>
  <si>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</si>
  <si>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</si>
  <si>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</si>
  <si>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</si>
  <si>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</si>
  <si>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</si>
  <si>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</si>
  <si>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</si>
  <si>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</si>
  <si>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</si>
  <si>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</si>
  <si>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</si>
  <si>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</si>
  <si>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</si>
  <si>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</si>
  <si>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</si>
  <si>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</si>
  <si>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</si>
  <si>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</si>
  <si>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</si>
  <si>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</si>
  <si>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</si>
  <si>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</si>
  <si>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</si>
  <si>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</si>
  <si>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</si>
  <si>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</si>
  <si>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</si>
  <si>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</si>
  <si>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</si>
  <si>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</si>
  <si>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</si>
  <si>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</si>
  <si>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</si>
  <si>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</si>
  <si>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</si>
  <si>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</si>
  <si>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</si>
  <si>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</si>
  <si>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</si>
  <si>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</si>
  <si>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</si>
  <si>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</si>
  <si>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</si>
  <si>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</si>
  <si>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</si>
  <si>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</si>
  <si>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</si>
  <si>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</si>
  <si>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</si>
  <si>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</si>
  <si>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</si>
  <si>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</si>
  <si>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</si>
  <si>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</si>
  <si>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</si>
  <si>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</si>
  <si>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</si>
  <si>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</si>
  <si>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</si>
  <si>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</si>
  <si>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</si>
  <si>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</si>
  <si>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</si>
  <si>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</si>
  <si>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</si>
  <si>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</si>
  <si>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</si>
  <si>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</si>
  <si>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</si>
  <si>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</si>
  <si>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</si>
  <si>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</si>
  <si>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</si>
  <si>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</si>
  <si>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</si>
  <si>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</si>
  <si>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</si>
  <si>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</si>
  <si>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</si>
  <si>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</si>
  <si>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</si>
  <si>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</si>
  <si>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</si>
  <si>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</si>
  <si>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</si>
  <si>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</si>
  <si>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</si>
  <si>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</si>
  <si>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</si>
  <si>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</si>
  <si>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</si>
  <si>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</si>
  <si>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</si>
  <si>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</si>
  <si>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</si>
  <si>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</si>
  <si>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</si>
  <si>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</si>
  <si>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</si>
  <si>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</si>
  <si>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</si>
  <si>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</si>
  <si>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</si>
  <si>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</si>
  <si>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</si>
  <si>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</si>
  <si>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</si>
  <si>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</si>
  <si>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</si>
  <si>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</si>
  <si>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</si>
  <si>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</si>
  <si>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</si>
  <si>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</si>
  <si>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</si>
  <si>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</si>
  <si>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</si>
  <si>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</si>
  <si>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</si>
  <si>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</si>
  <si>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</si>
  <si>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</si>
  <si>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</si>
  <si>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</si>
  <si>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</si>
  <si>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</si>
  <si>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</si>
  <si>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</si>
  <si>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</si>
  <si>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</si>
  <si>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</si>
  <si>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</si>
  <si>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</si>
  <si>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</si>
  <si>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</si>
  <si>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</si>
  <si>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</si>
  <si>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</si>
  <si>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</si>
  <si>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</si>
  <si>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</si>
  <si>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</si>
  <si>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</si>
  <si>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</si>
  <si>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</si>
  <si>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</si>
  <si>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</si>
  <si>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</si>
  <si>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</si>
  <si>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</si>
  <si>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</si>
  <si>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</si>
  <si>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</si>
  <si>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</si>
  <si>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</si>
  <si>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</si>
  <si>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</si>
  <si>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</si>
  <si>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</si>
  <si>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</si>
  <si>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</si>
  <si>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</si>
  <si>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</si>
  <si>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</si>
  <si>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</si>
  <si>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</si>
  <si>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</si>
  <si>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</si>
  <si>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</si>
  <si>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</si>
  <si>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</si>
  <si>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</si>
  <si>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</si>
  <si>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</si>
  <si>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</si>
  <si>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</si>
  <si>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</si>
  <si>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</si>
  <si>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</si>
  <si>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</si>
  <si>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</si>
  <si>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</si>
  <si>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</si>
  <si>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</si>
  <si>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</si>
  <si>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</si>
  <si>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</si>
  <si>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</si>
  <si>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</si>
  <si>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</si>
  <si>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</si>
  <si>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</si>
  <si>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</si>
  <si>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</si>
  <si>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</si>
  <si>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</si>
  <si>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</si>
  <si>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</si>
  <si>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</si>
  <si>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</si>
  <si>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</si>
  <si>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</si>
  <si>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</si>
  <si>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</si>
  <si>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</si>
  <si>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</si>
  <si>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</si>
  <si>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</si>
  <si>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</si>
  <si>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</si>
  <si>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</si>
  <si>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</si>
  <si>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</si>
  <si>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</si>
  <si>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</si>
  <si>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</si>
  <si>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</si>
  <si>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</si>
  <si>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</si>
  <si>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</si>
  <si>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</si>
  <si>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</si>
  <si>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</si>
  <si>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</si>
  <si>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</si>
  <si>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</si>
  <si>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</si>
  <si>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</si>
  <si>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</si>
  <si>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</si>
  <si>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</si>
  <si>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</si>
  <si>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</si>
  <si>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</si>
  <si>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</si>
  <si>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</si>
  <si>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</si>
  <si>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</si>
  <si>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</si>
  <si>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</si>
  <si>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</si>
  <si>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</si>
  <si>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</si>
  <si>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</si>
  <si>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</si>
  <si>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</si>
  <si>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</si>
  <si>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</si>
  <si>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</si>
  <si>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</si>
  <si>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</si>
  <si>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</si>
  <si>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</si>
  <si>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</si>
  <si>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</si>
  <si>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</si>
  <si>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</si>
  <si>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</si>
  <si>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</si>
  <si>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</si>
  <si>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</si>
  <si>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</si>
  <si>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</si>
  <si>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</si>
  <si>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</si>
  <si>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</si>
  <si>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</si>
  <si>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</si>
  <si>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</si>
  <si>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</si>
  <si>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</si>
  <si>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</si>
  <si>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</si>
  <si>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</si>
  <si>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</si>
  <si>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</si>
  <si>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</si>
  <si>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</si>
  <si>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</si>
  <si>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</si>
  <si>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</si>
  <si>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</si>
  <si>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</si>
  <si>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</si>
  <si>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</si>
  <si>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</si>
  <si>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</si>
  <si>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</si>
  <si>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</si>
  <si>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</si>
  <si>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</si>
  <si>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</si>
  <si>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</si>
  <si>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</si>
  <si>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</si>
  <si>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</si>
  <si>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</si>
  <si>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</si>
  <si>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</si>
  <si>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</si>
  <si>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</si>
  <si>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</si>
  <si>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</si>
  <si>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</si>
  <si>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</si>
  <si>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</si>
  <si>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</si>
  <si>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</si>
  <si>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</si>
  <si>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</si>
  <si>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</si>
  <si>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</si>
  <si>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</si>
  <si>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</si>
  <si>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</si>
  <si>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</si>
  <si>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</si>
  <si>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</si>
  <si>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</si>
  <si>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</si>
  <si>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</si>
  <si>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</si>
  <si>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</si>
  <si>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</si>
  <si>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</si>
  <si>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</si>
  <si>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</si>
  <si>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</si>
  <si>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</si>
  <si>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</si>
  <si>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</si>
  <si>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</si>
  <si>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</si>
  <si>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</si>
  <si>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</si>
  <si>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</si>
  <si>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</si>
  <si>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</si>
  <si>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</si>
  <si>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</si>
  <si>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</si>
  <si>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</si>
  <si>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</si>
  <si>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</si>
  <si>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</si>
  <si>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</si>
  <si>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</si>
  <si>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</si>
  <si>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</si>
  <si>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</si>
  <si>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</si>
  <si>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</si>
  <si>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</si>
  <si>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</si>
  <si>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</si>
  <si>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</si>
  <si>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</si>
  <si>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</si>
  <si>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</si>
  <si>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</si>
  <si>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</si>
  <si>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</si>
  <si>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</si>
  <si>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</si>
  <si>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</si>
  <si>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</si>
  <si>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</si>
  <si>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</si>
  <si>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</si>
  <si>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</si>
  <si>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</si>
  <si>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</si>
  <si>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</si>
  <si>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</si>
  <si>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</si>
  <si>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</si>
  <si>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</si>
  <si>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</si>
  <si>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</si>
  <si>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</si>
  <si>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</si>
  <si>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</si>
  <si>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</si>
  <si>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</si>
  <si>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</si>
  <si>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</si>
  <si>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</si>
  <si>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</si>
  <si>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</si>
  <si>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</si>
  <si>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</si>
  <si>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</si>
  <si>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</si>
  <si>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</si>
  <si>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</si>
  <si>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</si>
  <si>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</si>
  <si>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</si>
  <si>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</si>
  <si>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</si>
  <si>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</si>
  <si>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</si>
  <si>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</si>
  <si>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</si>
  <si>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</si>
  <si>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</si>
  <si>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</si>
  <si>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</si>
  <si>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</si>
  <si>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</si>
  <si>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</si>
  <si>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</si>
  <si>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</si>
  <si>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</si>
  <si>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</si>
  <si>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</si>
  <si>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</si>
  <si>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</si>
  <si>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</si>
  <si>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</si>
  <si>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</si>
  <si>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</si>
  <si>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</si>
  <si>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</si>
  <si>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</si>
  <si>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</si>
  <si>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</si>
  <si>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</si>
  <si>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</si>
  <si>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</si>
  <si>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</si>
  <si>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</si>
  <si>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</si>
  <si>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</si>
  <si>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</si>
  <si>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</si>
  <si>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</si>
  <si>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</si>
  <si>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</si>
  <si>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</si>
  <si>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</si>
  <si>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</si>
  <si>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</si>
  <si>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</si>
  <si>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</si>
  <si>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</si>
  <si>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</si>
  <si>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</si>
  <si>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</si>
  <si>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</si>
  <si>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</si>
  <si>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</si>
  <si>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</si>
  <si>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</si>
  <si>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</si>
  <si>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</si>
  <si>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</si>
  <si>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</si>
  <si>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</si>
  <si>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</si>
  <si>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</si>
  <si>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</si>
  <si>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</si>
  <si>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</si>
  <si>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</si>
  <si>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</si>
  <si>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</si>
  <si>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</si>
  <si>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</si>
  <si>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</si>
  <si>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</si>
  <si>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</si>
  <si>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</si>
  <si>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</si>
  <si>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</si>
  <si>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</si>
  <si>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</si>
  <si>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</si>
  <si>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</si>
  <si>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</si>
  <si>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</si>
  <si>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</si>
  <si>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</si>
  <si>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</si>
  <si>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</si>
  <si>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</si>
  <si>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</si>
  <si>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</si>
  <si>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</si>
  <si>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</si>
  <si>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</si>
  <si>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</si>
  <si>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</si>
  <si>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</si>
  <si>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</si>
  <si>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</si>
  <si>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</si>
  <si>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</si>
  <si>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</si>
  <si>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</si>
  <si>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</si>
  <si>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</si>
  <si>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</si>
  <si>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</si>
  <si>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</si>
  <si>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</si>
  <si>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</si>
  <si>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</si>
  <si>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</si>
  <si>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</si>
  <si>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</si>
  <si>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</si>
  <si>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</si>
  <si>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</si>
  <si>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</si>
  <si>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</si>
  <si>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</si>
  <si>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</si>
  <si>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</si>
  <si>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</si>
  <si>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</si>
  <si>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</si>
  <si>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</si>
  <si>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</si>
  <si>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</si>
  <si>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</si>
  <si>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</si>
  <si>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</si>
  <si>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</si>
  <si>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</si>
  <si>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</si>
  <si>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</si>
  <si>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</si>
  <si>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</si>
  <si>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</si>
  <si>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</si>
  <si>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</si>
  <si>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</si>
  <si>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</si>
  <si>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</si>
  <si>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</si>
  <si>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</si>
  <si>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</si>
  <si>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</si>
  <si>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</si>
  <si>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</si>
  <si>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</si>
  <si>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</si>
  <si>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</si>
  <si>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</si>
  <si>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</si>
  <si>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</si>
  <si>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</si>
  <si>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</si>
  <si>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</si>
  <si>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</si>
  <si>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</si>
  <si>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</si>
  <si>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</si>
  <si>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</si>
  <si>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</si>
  <si>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</si>
  <si>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</si>
  <si>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</si>
  <si>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</si>
  <si>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</si>
  <si>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</si>
  <si>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</si>
  <si>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</si>
  <si>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</si>
  <si>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</si>
  <si>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</si>
  <si>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</si>
  <si>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</si>
  <si>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</si>
  <si>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</si>
  <si>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</si>
  <si>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</si>
  <si>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</si>
  <si>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</si>
  <si>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</si>
  <si>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</si>
  <si>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</si>
  <si>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</si>
  <si>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</si>
  <si>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</si>
  <si>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</si>
  <si>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</si>
  <si>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</si>
  <si>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</si>
  <si>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</si>
  <si>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</si>
  <si>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</si>
  <si>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</si>
  <si>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</si>
  <si>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</si>
  <si>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</si>
  <si>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</si>
  <si>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</si>
  <si>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</si>
  <si>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</si>
  <si>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</si>
  <si>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</si>
  <si>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</si>
  <si>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</si>
  <si>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</si>
  <si>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</si>
  <si>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</si>
  <si>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</si>
  <si>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</si>
  <si>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</si>
  <si>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</si>
  <si>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</si>
  <si>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</si>
  <si>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</si>
  <si>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</si>
  <si>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</si>
  <si>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</si>
  <si>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</si>
  <si>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</si>
  <si>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</si>
  <si>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</si>
  <si>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</si>
  <si>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</si>
  <si>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</si>
  <si>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</si>
  <si>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</si>
  <si>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</si>
  <si>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</si>
  <si>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</si>
  <si>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</si>
  <si>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</si>
  <si>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</si>
  <si>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</si>
  <si>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</si>
  <si>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</si>
  <si>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</si>
  <si>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</si>
  <si>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</si>
  <si>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</si>
  <si>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</si>
  <si>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</si>
  <si>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</si>
  <si>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</si>
  <si>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</si>
  <si>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</si>
  <si>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</si>
  <si>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</si>
  <si>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</si>
  <si>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</si>
  <si>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</si>
  <si>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</si>
  <si>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</si>
  <si>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</si>
  <si>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</si>
  <si>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</si>
  <si>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</si>
  <si>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</si>
  <si>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</si>
  <si>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</si>
  <si>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</si>
  <si>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</si>
  <si>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</si>
  <si>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</si>
  <si>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</si>
  <si>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</si>
  <si>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</si>
  <si>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</si>
  <si>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</si>
  <si>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</si>
  <si>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</si>
  <si>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</si>
  <si>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</si>
  <si>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</si>
  <si>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</si>
  <si>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</si>
  <si>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</si>
  <si>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</si>
  <si>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</si>
  <si>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</si>
  <si>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</si>
  <si>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</si>
  <si>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</si>
  <si>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</si>
  <si>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</si>
  <si>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</si>
  <si>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</si>
  <si>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</si>
  <si>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</si>
  <si>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</si>
  <si>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</si>
  <si>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</si>
  <si>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</si>
  <si>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</si>
  <si>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</si>
  <si>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</si>
  <si>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</si>
  <si>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</si>
  <si>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</si>
  <si>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</si>
  <si>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</si>
  <si>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</si>
  <si>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</si>
  <si>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</si>
  <si>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</si>
  <si>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</si>
  <si>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</si>
  <si>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</si>
  <si>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</si>
  <si>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</si>
  <si>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</si>
  <si>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</si>
  <si>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</si>
  <si>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</si>
  <si>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</si>
  <si>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</si>
  <si>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</si>
  <si>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</si>
  <si>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</si>
  <si>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</si>
  <si>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</si>
  <si>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</si>
  <si>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</si>
  <si>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</si>
  <si>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</si>
  <si>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</si>
  <si>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</si>
  <si>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</si>
  <si>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</si>
  <si>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</si>
  <si>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</si>
  <si>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</si>
  <si>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</si>
  <si>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</si>
  <si>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</si>
  <si>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</si>
  <si>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</si>
  <si>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</si>
  <si>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</si>
  <si>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</si>
  <si>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</si>
  <si>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</si>
  <si>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</si>
  <si>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</si>
  <si>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</si>
  <si>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</si>
  <si>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</si>
  <si>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</si>
  <si>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</si>
  <si>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</si>
  <si>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</si>
  <si>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</si>
  <si>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</si>
  <si>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</si>
  <si>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</si>
  <si>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</si>
  <si>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</si>
  <si>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</si>
  <si>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</si>
  <si>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</si>
  <si>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</si>
  <si>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</si>
  <si>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</si>
  <si>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</si>
  <si>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</si>
  <si>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</si>
  <si>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</si>
  <si>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</si>
  <si>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</si>
  <si>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</si>
  <si>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</si>
  <si>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</si>
  <si>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</si>
  <si>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</si>
  <si>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</si>
  <si>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</si>
  <si>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</si>
  <si>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</si>
  <si>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</si>
  <si>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</si>
  <si>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</si>
  <si>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</si>
  <si>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</si>
  <si>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</si>
  <si>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</si>
  <si>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</si>
  <si>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</si>
  <si>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</si>
  <si>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</si>
  <si>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</si>
  <si>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</si>
  <si>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</si>
  <si>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</si>
  <si>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</si>
  <si>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</si>
  <si>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</si>
  <si>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</si>
  <si>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</si>
  <si>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</si>
  <si>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</si>
  <si>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</si>
  <si>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</si>
  <si>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</si>
  <si>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</si>
  <si>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</si>
  <si>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</si>
  <si>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</si>
  <si>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</si>
  <si>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</si>
  <si>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</si>
  <si>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</si>
  <si>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</si>
  <si>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</si>
  <si>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</si>
  <si>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</si>
  <si>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</si>
  <si>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</si>
  <si>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</si>
  <si>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</si>
  <si>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</si>
  <si>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</si>
  <si>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</si>
  <si>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</si>
  <si>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</si>
  <si>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</si>
  <si>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</si>
  <si>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</si>
  <si>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</si>
  <si>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</si>
  <si>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</si>
  <si>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</si>
  <si>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</si>
  <si>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</si>
  <si>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</si>
  <si>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</si>
  <si>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</si>
  <si>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</si>
  <si>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</si>
  <si>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</si>
  <si>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</si>
  <si>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</si>
  <si>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</si>
  <si>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</si>
  <si>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</si>
  <si>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</si>
  <si>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</si>
  <si>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</si>
  <si>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</si>
  <si>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</si>
  <si>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</si>
  <si>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</si>
  <si>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</si>
  <si>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</si>
  <si>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</si>
  <si>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</si>
  <si>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</si>
  <si>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</si>
  <si>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</si>
  <si>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</si>
  <si>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</si>
  <si>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</si>
  <si>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</si>
  <si>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</si>
  <si>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</si>
  <si>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</si>
  <si>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</si>
  <si>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</si>
  <si>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</si>
  <si>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</si>
  <si>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</si>
  <si>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</si>
  <si>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</si>
  <si>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</si>
  <si>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</si>
  <si>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</si>
  <si>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</si>
  <si>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</si>
  <si>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</si>
  <si>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</si>
  <si>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</si>
  <si>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</si>
  <si>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</si>
  <si>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</si>
  <si>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</si>
  <si>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</si>
  <si>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</si>
  <si>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</si>
  <si>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</si>
  <si>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</si>
  <si>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</si>
  <si>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</si>
  <si>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</si>
  <si>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</si>
  <si>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</si>
  <si>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</si>
  <si>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</si>
  <si>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</si>
  <si>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</si>
  <si>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</si>
  <si>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</si>
  <si>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</si>
  <si>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</si>
  <si>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</si>
  <si>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</si>
  <si>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</si>
  <si>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</si>
  <si>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</si>
  <si>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</si>
  <si>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</si>
  <si>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</si>
  <si>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</si>
  <si>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</si>
  <si>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</si>
  <si>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</si>
  <si>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</si>
  <si>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</si>
  <si>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</si>
  <si>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</si>
  <si>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</si>
  <si>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</si>
  <si>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</si>
  <si>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</si>
  <si>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</si>
  <si>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</si>
  <si>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</si>
  <si>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</si>
  <si>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</si>
  <si>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</si>
  <si>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</si>
  <si>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</si>
  <si>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</si>
  <si>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</si>
  <si>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</si>
  <si>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</si>
  <si>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</si>
  <si>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</si>
  <si>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</si>
  <si>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</si>
  <si>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</si>
  <si>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</si>
  <si>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</si>
  <si>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</si>
  <si>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</si>
  <si>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</si>
  <si>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</si>
  <si>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</si>
  <si>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</si>
  <si>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</si>
  <si>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</si>
  <si>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</si>
  <si>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</si>
  <si>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</si>
  <si>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</si>
  <si>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</si>
  <si>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</si>
  <si>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</si>
  <si>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</si>
  <si>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</si>
  <si>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</si>
  <si>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</si>
  <si>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</si>
  <si>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</si>
  <si>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</si>
  <si>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</si>
  <si>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</si>
  <si>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</si>
  <si>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</si>
  <si>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</si>
  <si>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</si>
  <si>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</si>
  <si>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</si>
  <si>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</si>
  <si>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</si>
  <si>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</si>
  <si>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</si>
  <si>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</si>
  <si>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</si>
  <si>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</si>
  <si>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</si>
  <si>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</si>
  <si>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</si>
  <si>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</si>
  <si>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</si>
  <si>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</si>
  <si>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</si>
  <si>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</si>
  <si>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</si>
  <si>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</si>
  <si>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</si>
  <si>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</si>
  <si>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</si>
  <si>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</si>
  <si>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</si>
  <si>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</si>
  <si>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</si>
  <si>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</si>
  <si>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</si>
  <si>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</si>
  <si>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</si>
  <si>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</si>
  <si>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</si>
  <si>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</si>
  <si>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</si>
  <si>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</si>
  <si>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</si>
  <si>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</si>
  <si>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</si>
  <si>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</si>
  <si>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</si>
  <si>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</si>
  <si>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</si>
  <si>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</si>
  <si>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</si>
  <si>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</si>
  <si>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</si>
  <si>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</si>
  <si>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</si>
  <si>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</si>
  <si>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</si>
  <si>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</si>
  <si>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</si>
  <si>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</si>
  <si>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</si>
  <si>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</si>
  <si>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</si>
  <si>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</si>
  <si>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</si>
  <si>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</si>
  <si>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</si>
  <si>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</si>
  <si>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</si>
  <si>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</si>
  <si>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</si>
  <si>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</si>
  <si>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</si>
  <si>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</si>
  <si>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</si>
  <si>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</si>
  <si>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</si>
  <si>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</si>
  <si>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</si>
  <si>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</si>
  <si>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</si>
  <si>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</si>
  <si>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</si>
  <si>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</si>
  <si>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</si>
  <si>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</si>
  <si>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</si>
  <si>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</si>
  <si>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</si>
  <si>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</si>
  <si>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</si>
  <si>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</si>
  <si>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</si>
  <si>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</si>
  <si>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</si>
  <si>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</si>
  <si>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</si>
  <si>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</si>
  <si>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</si>
  <si>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</si>
  <si>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</si>
  <si>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</si>
  <si>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</si>
  <si>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</si>
  <si>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</si>
  <si>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</si>
  <si>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</si>
  <si>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</si>
  <si>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</si>
  <si>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</si>
  <si>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</si>
  <si>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</si>
  <si>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</si>
  <si>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</si>
  <si>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</si>
  <si>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</si>
  <si>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</si>
  <si>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</si>
  <si>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</si>
  <si>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</si>
  <si>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</si>
  <si>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</si>
  <si>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</si>
  <si>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</si>
  <si>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</si>
  <si>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</si>
  <si>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</si>
  <si>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</si>
  <si>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</si>
  <si>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</si>
  <si>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</si>
  <si>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</si>
  <si>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</si>
  <si>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</si>
  <si>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</si>
  <si>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</si>
  <si>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</si>
  <si>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</si>
  <si>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</si>
  <si>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</si>
  <si>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</si>
  <si>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</si>
  <si>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</si>
  <si>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</si>
  <si>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</si>
  <si>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</si>
  <si>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</si>
  <si>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</si>
  <si>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</si>
  <si>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</si>
  <si>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</si>
  <si>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</si>
  <si>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</si>
  <si>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</si>
  <si>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</si>
  <si>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</si>
  <si>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</si>
  <si>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</si>
  <si>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</si>
  <si>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</si>
  <si>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</si>
  <si>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</si>
  <si>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</si>
  <si>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</si>
  <si>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</si>
  <si>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</si>
  <si>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</si>
  <si>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</si>
  <si>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</si>
  <si>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</si>
  <si>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</si>
  <si>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</si>
  <si>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</si>
  <si>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</si>
  <si>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</si>
  <si>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</si>
  <si>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</si>
  <si>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</si>
  <si>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</si>
  <si>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</si>
  <si>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</si>
  <si>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</si>
  <si>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</si>
  <si>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</si>
  <si>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</si>
  <si>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</si>
  <si>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</si>
  <si>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</si>
  <si>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</si>
  <si>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</si>
  <si>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</si>
  <si>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</si>
  <si>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</si>
  <si>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</si>
  <si>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</si>
  <si>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</si>
  <si>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</si>
  <si>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</si>
  <si>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</si>
  <si>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</si>
  <si>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</si>
  <si>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</si>
  <si>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</si>
  <si>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</si>
  <si>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</si>
  <si>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</si>
  <si>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</si>
  <si>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</si>
  <si>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</si>
  <si>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</si>
  <si>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</si>
  <si>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</si>
  <si>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</si>
  <si>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</si>
  <si>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</si>
  <si>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</si>
  <si>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</si>
  <si>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</si>
  <si>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</si>
  <si>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</si>
  <si>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</si>
  <si>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</si>
  <si>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</si>
  <si>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</si>
  <si>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</si>
  <si>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</si>
  <si>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</si>
  <si>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</si>
  <si>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</si>
  <si>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</si>
  <si>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</si>
  <si>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</si>
  <si>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</si>
  <si>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</si>
  <si>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</si>
  <si>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</si>
  <si>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</si>
  <si>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</si>
  <si>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</si>
  <si>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</si>
  <si>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</si>
  <si>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</si>
  <si>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</si>
  <si>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</si>
  <si>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</si>
  <si>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</si>
  <si>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</si>
  <si>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</si>
  <si>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</si>
  <si>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</si>
  <si>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</si>
  <si>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</si>
  <si>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</si>
  <si>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</si>
  <si>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</si>
  <si>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</si>
  <si>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</si>
  <si>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</si>
  <si>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</si>
  <si>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</si>
  <si>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</si>
  <si>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</si>
  <si>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</si>
  <si>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</si>
  <si>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</si>
  <si>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</si>
  <si>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</si>
  <si>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</si>
  <si>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</si>
  <si>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</si>
  <si>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</si>
  <si>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</si>
  <si>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</si>
  <si>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</si>
  <si>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</si>
  <si>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</si>
  <si>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</si>
  <si>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</si>
  <si>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</si>
  <si>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</si>
  <si>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</si>
  <si>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</si>
  <si>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</si>
  <si>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</si>
  <si>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</si>
  <si>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</si>
  <si>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</si>
  <si>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</si>
  <si>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</si>
  <si>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</si>
  <si>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</si>
  <si>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</si>
  <si>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</si>
  <si>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</si>
  <si>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</si>
  <si>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</si>
  <si>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</si>
  <si>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</si>
  <si>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</si>
  <si>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</si>
  <si>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</si>
  <si>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</si>
  <si>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</si>
  <si>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</si>
  <si>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</si>
  <si>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</si>
  <si>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</si>
  <si>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</si>
  <si>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</si>
  <si>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</si>
  <si>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</si>
  <si>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</si>
  <si>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</si>
  <si>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</si>
  <si>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</si>
  <si>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</si>
  <si>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</si>
  <si>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</si>
  <si>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</si>
  <si>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</si>
  <si>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</si>
  <si>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</si>
  <si>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</si>
  <si>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</si>
  <si>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</si>
  <si>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</si>
  <si>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</si>
  <si>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</si>
  <si>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</si>
  <si>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</si>
  <si>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</si>
  <si>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</si>
  <si>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</si>
  <si>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</si>
  <si>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</si>
  <si>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</si>
  <si>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</si>
  <si>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</si>
  <si>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</si>
  <si>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</si>
  <si>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</si>
  <si>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</si>
  <si>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</si>
  <si>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</si>
  <si>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</si>
  <si>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</si>
  <si>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</si>
  <si>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</si>
  <si>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</si>
  <si>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</si>
  <si>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</si>
  <si>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</si>
  <si>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</si>
  <si>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</si>
  <si>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</si>
  <si>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</si>
  <si>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</si>
  <si>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</si>
  <si>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</si>
  <si>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</si>
  <si>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</si>
  <si>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</si>
  <si>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</si>
  <si>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</si>
  <si>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</si>
  <si>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</si>
  <si>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</si>
  <si>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</si>
  <si>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</si>
  <si>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</si>
  <si>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</si>
  <si>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</si>
  <si>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</si>
  <si>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</si>
  <si>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</si>
  <si>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</si>
  <si>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</si>
  <si>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</si>
  <si>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</si>
  <si>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</si>
  <si>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</si>
  <si>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</si>
  <si>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</si>
  <si>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</si>
  <si>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</si>
  <si>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</si>
  <si>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</si>
  <si>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</si>
  <si>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</si>
  <si>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</si>
  <si>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</si>
  <si>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</si>
  <si>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</si>
  <si>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</si>
  <si>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</si>
  <si>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</si>
  <si>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</si>
  <si>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</si>
  <si>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</si>
  <si>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</si>
  <si>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</si>
  <si>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</si>
  <si>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</si>
  <si>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</si>
  <si>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</si>
  <si>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</si>
  <si>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</si>
  <si>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</si>
  <si>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</si>
  <si>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</si>
  <si>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</si>
  <si>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</si>
  <si>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</si>
  <si>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</si>
  <si>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</si>
  <si>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</si>
  <si>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</si>
  <si>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</si>
  <si>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</si>
  <si>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</si>
  <si>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</si>
  <si>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</si>
  <si>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</si>
  <si>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</si>
  <si>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</si>
  <si>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</si>
  <si>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</si>
  <si>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</si>
  <si>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</si>
  <si>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</si>
  <si>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</si>
  <si>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</si>
  <si>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</si>
  <si>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</si>
  <si>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</si>
  <si>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</si>
  <si>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</si>
  <si>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</si>
  <si>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</si>
  <si>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</si>
  <si>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</si>
  <si>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</si>
  <si>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</si>
  <si>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</si>
  <si>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</si>
  <si>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</si>
  <si>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</si>
  <si>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</si>
  <si>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</si>
  <si>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</si>
  <si>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</si>
  <si>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</si>
  <si>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</si>
  <si>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</si>
  <si>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</si>
  <si>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</si>
  <si>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</si>
  <si>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</si>
  <si>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</si>
  <si>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</si>
  <si>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</si>
  <si>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</si>
  <si>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</si>
  <si>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</si>
  <si>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</si>
  <si>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</si>
  <si>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</si>
  <si>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</si>
  <si>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</si>
  <si>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</si>
  <si>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</si>
  <si>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</si>
  <si>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</si>
  <si>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</si>
  <si>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</si>
  <si>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</si>
  <si>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</si>
  <si>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</si>
  <si>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</si>
  <si>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</si>
  <si>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</si>
  <si>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</si>
  <si>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</si>
  <si>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</si>
  <si>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</si>
  <si>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</si>
  <si>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</si>
  <si>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</si>
  <si>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</si>
  <si>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</si>
  <si>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</si>
  <si>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</si>
  <si>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</si>
  <si>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</si>
  <si>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</si>
  <si>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</si>
  <si>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</si>
  <si>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</si>
  <si>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</si>
  <si>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</si>
  <si>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</si>
  <si>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</si>
  <si>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</si>
  <si>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</si>
  <si>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</si>
  <si>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</si>
  <si>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</si>
  <si>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</si>
  <si>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</si>
  <si>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</si>
  <si>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</si>
  <si>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</si>
  <si>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</si>
  <si>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</si>
  <si>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</si>
  <si>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</si>
  <si>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</si>
  <si>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</si>
  <si>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</si>
  <si>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</si>
  <si>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</si>
  <si>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</si>
  <si>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</si>
  <si>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</si>
  <si>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</si>
  <si>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</si>
  <si>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</si>
  <si>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</si>
  <si>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</si>
  <si>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</si>
  <si>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</si>
  <si>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</si>
  <si>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</si>
  <si>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</si>
  <si>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</si>
  <si>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</si>
  <si>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</si>
  <si>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</si>
  <si>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</si>
  <si>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</si>
  <si>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</si>
  <si>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</si>
  <si>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</si>
  <si>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</si>
  <si>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</si>
  <si>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</si>
  <si>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</si>
  <si>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</si>
  <si>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</si>
  <si>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</si>
  <si>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</si>
  <si>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</si>
  <si>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</si>
  <si>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</si>
  <si>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</si>
  <si>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</si>
  <si>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</si>
  <si>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</si>
  <si>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</si>
  <si>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</si>
  <si>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</si>
  <si>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</si>
  <si>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</si>
  <si>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</si>
  <si>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</si>
  <si>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</si>
  <si>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</si>
  <si>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</si>
  <si>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</si>
  <si>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</si>
  <si>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</si>
  <si>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</si>
  <si>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</si>
  <si>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</si>
  <si>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</si>
  <si>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</si>
  <si>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</si>
  <si>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</si>
  <si>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</si>
  <si>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</si>
  <si>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</si>
  <si>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</si>
  <si>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</si>
  <si>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</si>
  <si>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</si>
  <si>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</si>
  <si>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</si>
  <si>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</si>
  <si>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</si>
  <si>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</si>
  <si>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</si>
  <si>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</si>
  <si>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</si>
  <si>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</si>
  <si>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</si>
  <si>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</si>
  <si>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</si>
  <si>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</si>
  <si>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</si>
  <si>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</si>
  <si>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</si>
  <si>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</si>
  <si>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</si>
  <si>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</si>
  <si>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</si>
  <si>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</si>
  <si>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</si>
  <si>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</si>
  <si>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</si>
  <si>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</si>
  <si>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</si>
  <si>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</si>
  <si>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</si>
  <si>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</si>
  <si>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</si>
  <si>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</si>
  <si>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</si>
  <si>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</si>
  <si>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</si>
  <si>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</si>
  <si>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</si>
  <si>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</si>
  <si>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</si>
  <si>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</si>
  <si>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</si>
  <si>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</si>
  <si>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</si>
  <si>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</si>
  <si>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</si>
  <si>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</si>
  <si>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</si>
  <si>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</si>
  <si>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</si>
  <si>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</si>
  <si>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</si>
  <si>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</si>
  <si>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</si>
  <si>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</si>
  <si>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</si>
  <si>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</si>
  <si>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</si>
  <si>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</si>
  <si>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</si>
  <si>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</si>
  <si>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</si>
  <si>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</si>
  <si>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</si>
  <si>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</si>
  <si>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</si>
  <si>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</si>
  <si>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</si>
  <si>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</si>
  <si>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</si>
  <si>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</si>
  <si>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</si>
  <si>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</si>
  <si>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</si>
  <si>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</si>
  <si>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</si>
  <si>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</si>
  <si>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</si>
  <si>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</si>
  <si>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</si>
  <si>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</si>
  <si>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</si>
  <si>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</si>
  <si>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</si>
  <si>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</si>
  <si>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</si>
  <si>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</si>
  <si>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</si>
  <si>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</si>
  <si>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</si>
  <si>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</si>
  <si>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</si>
  <si>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</si>
  <si>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</si>
  <si>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</si>
  <si>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</si>
  <si>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</si>
  <si>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</si>
  <si>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</si>
  <si>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</si>
  <si>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</si>
  <si>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</si>
  <si>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</si>
  <si>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</si>
  <si>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</si>
  <si>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</si>
  <si>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</si>
  <si>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</si>
  <si>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</si>
  <si>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</si>
  <si>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</si>
  <si>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</si>
  <si>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</si>
  <si>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</si>
  <si>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</si>
  <si>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</si>
  <si>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</si>
  <si>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</si>
  <si>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</si>
  <si>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</si>
  <si>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</si>
  <si>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</si>
  <si>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</si>
  <si>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</si>
  <si>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</si>
  <si>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</si>
  <si>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</si>
  <si>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</si>
  <si>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</si>
  <si>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</si>
  <si>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</si>
  <si>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</si>
  <si>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</si>
  <si>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</si>
  <si>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</si>
  <si>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</si>
  <si>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</si>
  <si>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</si>
  <si>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</si>
  <si>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</si>
  <si>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</si>
  <si>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</si>
  <si>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</si>
  <si>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</si>
  <si>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</si>
  <si>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</si>
  <si>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</si>
  <si>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</si>
  <si>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</si>
  <si>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</si>
  <si>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</si>
  <si>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</si>
  <si>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</si>
  <si>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</si>
  <si>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</si>
  <si>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</si>
  <si>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</si>
  <si>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</si>
  <si>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</si>
  <si>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</si>
  <si>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</si>
  <si>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</si>
  <si>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</si>
  <si>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</si>
  <si>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</si>
  <si>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</si>
  <si>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</si>
  <si>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</si>
  <si>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</si>
  <si>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</si>
  <si>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</si>
  <si>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</si>
  <si>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</si>
  <si>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</si>
  <si>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</si>
  <si>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</si>
  <si>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</si>
  <si>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</si>
  <si>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</si>
  <si>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</si>
  <si>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</si>
  <si>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</si>
  <si>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</si>
  <si>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</si>
  <si>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</si>
  <si>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</si>
  <si>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</si>
  <si>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</si>
  <si>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</si>
  <si>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</si>
  <si>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</si>
  <si>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</si>
  <si>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</si>
  <si>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</si>
  <si>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</si>
  <si>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</si>
  <si>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</si>
  <si>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</si>
  <si>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</si>
  <si>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</si>
  <si>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</si>
  <si>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</si>
  <si>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</si>
  <si>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</si>
  <si>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</si>
  <si>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</si>
  <si>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</si>
  <si>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</si>
  <si>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</si>
  <si>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</si>
  <si>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</si>
  <si>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</si>
  <si>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</si>
  <si>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</si>
  <si>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</si>
  <si>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</si>
  <si>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</si>
  <si>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</si>
  <si>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</si>
  <si>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</si>
  <si>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</si>
  <si>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</si>
  <si>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</si>
  <si>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</si>
  <si>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</si>
  <si>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</si>
  <si>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</si>
  <si>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</si>
  <si>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</si>
  <si>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</si>
  <si>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</si>
  <si>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</si>
  <si>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</si>
  <si>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</si>
  <si>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</si>
  <si>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</si>
  <si>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</si>
  <si>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</si>
  <si>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</si>
  <si>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</si>
  <si>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</si>
  <si>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</si>
  <si>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</si>
  <si>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</si>
  <si>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</si>
  <si>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</si>
  <si>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</si>
  <si>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</si>
  <si>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</si>
  <si>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</si>
  <si>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</si>
  <si>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</si>
  <si>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</si>
  <si>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</si>
  <si>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</si>
  <si>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</si>
  <si>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</si>
  <si>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</si>
  <si>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</si>
  <si>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</si>
  <si>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</si>
  <si>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</si>
  <si>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</si>
  <si>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</si>
  <si>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</si>
  <si>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</si>
  <si>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</si>
  <si>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</si>
  <si>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</si>
  <si>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</si>
  <si>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</si>
  <si>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</si>
  <si>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</si>
  <si>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</si>
  <si>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</si>
  <si>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</si>
  <si>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</si>
  <si>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</si>
  <si>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</si>
  <si>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</si>
  <si>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</si>
  <si>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</si>
  <si>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</si>
  <si>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</si>
  <si>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</si>
  <si>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</si>
  <si>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</si>
  <si>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</si>
  <si>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</si>
  <si>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</si>
  <si>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</si>
  <si>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</si>
  <si>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</si>
  <si>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</si>
  <si>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</si>
  <si>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</si>
  <si>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</si>
  <si>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</si>
  <si>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</si>
  <si>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</si>
  <si>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</si>
  <si>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</si>
  <si>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</si>
  <si>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</si>
  <si>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</si>
  <si>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</si>
  <si>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</si>
  <si>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</si>
  <si>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</si>
  <si>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</si>
  <si>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</si>
  <si>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</si>
  <si>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</si>
  <si>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</si>
  <si>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</si>
  <si>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</si>
  <si>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</si>
  <si>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</si>
  <si>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</si>
  <si>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</si>
  <si>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</si>
  <si>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</si>
  <si>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</si>
  <si>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</si>
  <si>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</si>
  <si>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</si>
  <si>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</si>
  <si>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</si>
  <si>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</si>
  <si>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</si>
  <si>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</si>
  <si>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</si>
  <si>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</si>
  <si>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</si>
  <si>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</si>
  <si>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</si>
  <si>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</si>
  <si>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</si>
  <si>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</si>
  <si>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</si>
  <si>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</si>
  <si>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</si>
  <si>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</si>
  <si>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</si>
  <si>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</si>
  <si>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</si>
  <si>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</si>
  <si>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</si>
  <si>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</si>
  <si>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</si>
  <si>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</si>
  <si>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</si>
  <si>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</si>
  <si>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</si>
  <si>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</si>
  <si>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</si>
  <si>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</si>
  <si>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</si>
  <si>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</si>
  <si>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</si>
  <si>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</si>
  <si>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</si>
  <si>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</si>
  <si>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</si>
  <si>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</si>
  <si>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</si>
  <si>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</si>
  <si>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</si>
  <si>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</si>
  <si>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</si>
  <si>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</si>
  <si>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</si>
  <si>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</si>
  <si>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</si>
  <si>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</si>
  <si>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</si>
  <si>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</si>
  <si>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</si>
  <si>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</si>
  <si>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</si>
  <si>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</si>
  <si>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</si>
  <si>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</si>
  <si>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</si>
  <si>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</si>
  <si>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</si>
  <si>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</si>
  <si>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</si>
  <si>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</si>
  <si>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</si>
  <si>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</si>
  <si>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</si>
  <si>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</si>
  <si>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</si>
  <si>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</si>
  <si>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</si>
  <si>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</si>
  <si>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</si>
  <si>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</si>
  <si>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</si>
  <si>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</si>
  <si>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</si>
  <si>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</si>
  <si>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</si>
  <si>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</si>
  <si>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</si>
  <si>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</si>
  <si>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</si>
  <si>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</si>
  <si>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</si>
  <si>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</si>
  <si>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</si>
  <si>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</si>
  <si>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</si>
  <si>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</si>
  <si>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</si>
  <si>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</si>
  <si>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</si>
  <si>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</si>
  <si>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</si>
  <si>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</si>
  <si>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</si>
  <si>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</si>
  <si>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</si>
  <si>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</si>
  <si>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</si>
  <si>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</si>
  <si>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</si>
  <si>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</si>
  <si>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</si>
  <si>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</si>
  <si>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</si>
  <si>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</si>
  <si>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</si>
  <si>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</si>
  <si>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</si>
  <si>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</si>
  <si>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</si>
  <si>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</si>
  <si>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</si>
  <si>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</si>
  <si>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</si>
  <si>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</si>
  <si>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</si>
  <si>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</si>
  <si>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</si>
  <si>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</si>
  <si>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</si>
  <si>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</si>
  <si>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</si>
  <si>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</si>
  <si>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</si>
  <si>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</si>
  <si>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</si>
  <si>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</si>
  <si>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</si>
  <si>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</si>
  <si>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</si>
  <si>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</si>
  <si>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</si>
  <si>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</si>
  <si>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</si>
  <si>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</si>
  <si>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</si>
  <si>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</si>
  <si>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</si>
  <si>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</si>
  <si>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</si>
  <si>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</si>
  <si>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</si>
  <si>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</si>
  <si>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</si>
  <si>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</si>
  <si>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</si>
  <si>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</si>
  <si>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</si>
  <si>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</si>
  <si>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</si>
  <si>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</si>
  <si>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</si>
  <si>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</si>
  <si>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</si>
  <si>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</si>
  <si>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</si>
  <si>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</si>
  <si>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</si>
  <si>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</si>
  <si>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</si>
  <si>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</si>
  <si>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</si>
  <si>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</si>
  <si>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</si>
  <si>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</si>
  <si>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</si>
  <si>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</si>
  <si>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</si>
  <si>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</si>
  <si>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</si>
  <si>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</si>
  <si>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</si>
  <si>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</si>
  <si>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</si>
  <si>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</si>
  <si>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</si>
  <si>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</si>
  <si>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</si>
  <si>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</si>
  <si>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</si>
  <si>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</si>
  <si>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</si>
  <si>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</si>
  <si>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</si>
  <si>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</si>
  <si>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</si>
  <si>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</si>
  <si>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</si>
  <si>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</si>
  <si>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</si>
  <si>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</si>
  <si>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</si>
  <si>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</si>
  <si>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</si>
  <si>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</si>
  <si>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</si>
  <si>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</si>
  <si>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</si>
  <si>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</si>
  <si>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</si>
  <si>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</si>
  <si>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</si>
  <si>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</si>
  <si>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</si>
  <si>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</si>
  <si>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</si>
  <si>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</si>
  <si>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</si>
  <si>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</si>
  <si>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</si>
  <si>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</si>
  <si>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</si>
  <si>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</si>
  <si>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</si>
  <si>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</si>
  <si>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</si>
  <si>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</si>
  <si>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</si>
  <si>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</si>
  <si>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</si>
  <si>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</si>
  <si>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</si>
  <si>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</si>
  <si>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</si>
  <si>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</si>
  <si>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</si>
  <si>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</si>
  <si>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</si>
  <si>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</si>
  <si>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</si>
  <si>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</si>
  <si>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</si>
  <si>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</si>
  <si>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</si>
  <si>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</si>
  <si>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</si>
  <si>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</si>
  <si>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</si>
  <si>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</si>
  <si>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</si>
  <si>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</si>
  <si>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</si>
  <si>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</si>
  <si>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</si>
  <si>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</si>
  <si>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</si>
  <si>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</si>
  <si>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</si>
  <si>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</si>
  <si>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</si>
  <si>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</si>
  <si>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</si>
  <si>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</si>
  <si>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</si>
  <si>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</si>
  <si>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</si>
  <si>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</si>
  <si>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</si>
  <si>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</si>
  <si>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</si>
  <si>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</si>
  <si>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</si>
  <si>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</si>
  <si>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</si>
  <si>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</si>
  <si>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</si>
  <si>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</si>
  <si>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</si>
  <si>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</si>
  <si>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</si>
  <si>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</si>
  <si>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</si>
  <si>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</si>
  <si>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</si>
  <si>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</si>
  <si>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</si>
  <si>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</si>
  <si>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</si>
  <si>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</si>
  <si>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</si>
  <si>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</si>
  <si>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</si>
  <si>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</si>
  <si>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</si>
  <si>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</si>
  <si>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</si>
  <si>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</si>
  <si>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</si>
  <si>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</si>
  <si>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</si>
  <si>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</si>
  <si>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</si>
  <si>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</si>
  <si>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</si>
  <si>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</si>
  <si>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</si>
  <si>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</si>
  <si>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</si>
  <si>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</si>
  <si>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</si>
  <si>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</si>
  <si>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</si>
  <si>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</si>
  <si>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</si>
  <si>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</si>
  <si>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</si>
  <si>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</si>
  <si>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</si>
  <si>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</si>
  <si>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</si>
  <si>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</si>
  <si>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</si>
  <si>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</si>
  <si>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</si>
  <si>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</si>
  <si>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</si>
  <si>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</si>
  <si>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</si>
  <si>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</si>
  <si>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</si>
  <si>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</si>
  <si>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</si>
  <si>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</si>
  <si>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</si>
  <si>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</si>
  <si>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</si>
  <si>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</si>
  <si>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</si>
  <si>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</si>
  <si>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</si>
  <si>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</si>
  <si>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</si>
  <si>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</si>
  <si>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</si>
  <si>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</si>
  <si>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</si>
  <si>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</si>
  <si>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</si>
  <si>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</si>
  <si>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</si>
  <si>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</si>
  <si>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</si>
  <si>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</si>
  <si>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</si>
  <si>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</si>
  <si>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</si>
  <si>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</si>
  <si>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</si>
  <si>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</si>
  <si>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</si>
  <si>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</si>
  <si>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</si>
  <si>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</si>
  <si>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</si>
  <si>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</si>
  <si>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</si>
  <si>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</si>
  <si>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</si>
  <si>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</si>
  <si>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</si>
  <si>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</si>
  <si>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</si>
  <si>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</si>
  <si>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</si>
  <si>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</si>
  <si>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</si>
  <si>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</si>
  <si>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</si>
  <si>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</si>
  <si>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</si>
  <si>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</si>
  <si>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</si>
  <si>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</si>
  <si>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</si>
  <si>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</si>
  <si>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</si>
  <si>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</si>
  <si>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</si>
  <si>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</si>
  <si>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</si>
  <si>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</si>
  <si>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</si>
  <si>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</si>
  <si>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</si>
  <si>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</si>
  <si>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</si>
  <si>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</si>
  <si>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</si>
  <si>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</si>
  <si>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</si>
  <si>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</si>
  <si>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</si>
  <si>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</si>
  <si>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</si>
  <si>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</si>
  <si>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</si>
  <si>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</si>
  <si>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</si>
  <si>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</si>
  <si>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</si>
  <si>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</si>
  <si>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</si>
  <si>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</si>
  <si>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</si>
  <si>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</si>
  <si>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</si>
  <si>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</si>
  <si>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</si>
  <si>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</si>
  <si>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</si>
  <si>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</si>
  <si>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</si>
  <si>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</si>
  <si>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</si>
  <si>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</si>
  <si>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</si>
  <si>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</si>
  <si>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</si>
  <si>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</si>
  <si>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</si>
  <si>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</si>
  <si>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</si>
  <si>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</si>
  <si>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</si>
  <si>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</si>
  <si>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</si>
  <si>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</si>
  <si>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</si>
  <si>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</si>
  <si>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</si>
  <si>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</si>
  <si>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</si>
  <si>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</si>
  <si>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</si>
  <si>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</si>
  <si>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</si>
  <si>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</si>
  <si>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</si>
  <si>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</si>
  <si>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</si>
  <si>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</si>
  <si>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</si>
  <si>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</si>
  <si>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</si>
  <si>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</si>
  <si>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</si>
  <si>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</si>
  <si>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</si>
  <si>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</si>
  <si>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</si>
  <si>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</si>
  <si>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</si>
  <si>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</si>
  <si>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</si>
  <si>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</si>
  <si>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</si>
  <si>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</si>
  <si>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</si>
  <si>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</si>
  <si>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</si>
  <si>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</si>
  <si>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</si>
  <si>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</si>
  <si>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</si>
  <si>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</si>
  <si>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</si>
  <si>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</si>
  <si>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</si>
  <si>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</si>
  <si>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</si>
  <si>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</si>
  <si>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</si>
  <si>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</si>
  <si>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</si>
  <si>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</si>
  <si>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</si>
  <si>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</si>
  <si>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</si>
  <si>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</si>
  <si>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</si>
  <si>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</si>
  <si>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</si>
  <si>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</si>
  <si>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</si>
  <si>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</si>
  <si>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</si>
  <si>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</si>
  <si>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</si>
  <si>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</si>
  <si>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</si>
  <si>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</si>
  <si>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</si>
  <si>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</si>
  <si>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</si>
  <si>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</si>
  <si>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</si>
  <si>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</si>
  <si>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</si>
  <si>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</si>
  <si>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</si>
  <si>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</si>
  <si>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</si>
  <si>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</si>
  <si>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</si>
  <si>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</si>
  <si>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</si>
  <si>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</si>
  <si>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</si>
  <si>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</si>
  <si>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</si>
  <si>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</si>
  <si>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</si>
  <si>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</si>
  <si>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</si>
  <si>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</si>
  <si>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</si>
  <si>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</si>
  <si>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</si>
  <si>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</si>
  <si>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</si>
  <si>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</si>
  <si>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</si>
  <si>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</si>
  <si>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</si>
  <si>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</si>
  <si>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</si>
  <si>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</si>
  <si>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</si>
  <si>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</si>
  <si>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</si>
  <si>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</si>
  <si>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</si>
  <si>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</si>
  <si>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</si>
  <si>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</si>
  <si>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</si>
  <si>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</si>
  <si>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</si>
  <si>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</si>
  <si>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</si>
  <si>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</si>
  <si>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</si>
  <si>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</si>
  <si>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</si>
  <si>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</si>
  <si>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</si>
  <si>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</si>
  <si>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</si>
  <si>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</si>
  <si>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</si>
  <si>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</si>
  <si>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</si>
  <si>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</si>
  <si>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</si>
  <si>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</si>
  <si>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</si>
  <si>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</si>
  <si>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</si>
  <si>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</si>
  <si>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</si>
  <si>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</si>
  <si>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</si>
  <si>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</si>
  <si>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</si>
  <si>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</si>
  <si>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</si>
  <si>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</si>
  <si>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</si>
  <si>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</si>
  <si>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</si>
  <si>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</si>
  <si>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</si>
  <si>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</si>
  <si>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</si>
  <si>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</si>
  <si>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</si>
  <si>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</si>
  <si>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</si>
  <si>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</si>
  <si>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</si>
  <si>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</si>
  <si>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</si>
  <si>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</si>
  <si>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</si>
  <si>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</si>
  <si>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</si>
  <si>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</si>
  <si>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</si>
  <si>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</si>
  <si>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</si>
  <si>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</si>
  <si>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</si>
  <si>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</si>
  <si>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</si>
  <si>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</si>
  <si>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</si>
  <si>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</si>
  <si>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</si>
  <si>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</si>
  <si>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</si>
  <si>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</si>
  <si>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</si>
  <si>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</si>
  <si>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</si>
  <si>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</si>
  <si>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</si>
  <si>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</si>
  <si>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</si>
  <si>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</si>
  <si>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</si>
  <si>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</si>
  <si>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</si>
  <si>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</si>
  <si>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</si>
  <si>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</si>
  <si>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</si>
  <si>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</si>
  <si>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</si>
  <si>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</si>
  <si>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</si>
  <si>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</si>
  <si>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</si>
  <si>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</si>
  <si>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</si>
  <si>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</si>
  <si>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</si>
  <si>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</si>
  <si>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</si>
  <si>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</si>
  <si>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</si>
  <si>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</si>
  <si>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</si>
  <si>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</si>
  <si>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</si>
  <si>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</si>
  <si>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</si>
  <si>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</si>
  <si>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</si>
  <si>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</si>
  <si>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</si>
  <si>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</si>
  <si>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</si>
  <si>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</si>
  <si>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</si>
  <si>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</si>
  <si>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</si>
  <si>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</si>
  <si>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</si>
  <si>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</si>
  <si>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</si>
  <si>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</si>
  <si>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</si>
  <si>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</si>
  <si>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</si>
  <si>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</si>
  <si>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</si>
  <si>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</si>
  <si>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</si>
  <si>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</si>
  <si>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</si>
  <si>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</si>
  <si>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</si>
  <si>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</si>
  <si>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</si>
  <si>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</si>
  <si>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</si>
  <si>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</si>
  <si>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</si>
  <si>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</si>
  <si>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</si>
  <si>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</si>
  <si>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</si>
  <si>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</si>
  <si>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</si>
  <si>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</si>
  <si>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</si>
  <si>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</si>
  <si>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</si>
  <si>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</si>
  <si>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</si>
  <si>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</si>
  <si>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</si>
  <si>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</si>
  <si>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</si>
  <si>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</si>
  <si>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</si>
  <si>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</si>
  <si>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</si>
  <si>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</si>
  <si>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</si>
  <si>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</si>
  <si>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</si>
  <si>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</si>
  <si>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</si>
  <si>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</si>
  <si>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</si>
  <si>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</si>
  <si>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</si>
  <si>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</si>
  <si>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</si>
  <si>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</si>
  <si>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</si>
  <si>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</si>
  <si>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</si>
  <si>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</si>
  <si>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</si>
  <si>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</si>
  <si>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</si>
  <si>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</si>
  <si>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</si>
  <si>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</si>
  <si>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</si>
  <si>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</si>
  <si>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</si>
  <si>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</si>
  <si>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</si>
  <si>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</si>
  <si>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</si>
  <si>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</si>
  <si>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</si>
  <si>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</si>
  <si>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</si>
  <si>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</si>
  <si>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</si>
  <si>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</si>
  <si>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</si>
  <si>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</si>
  <si>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</si>
  <si>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</si>
  <si>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</si>
  <si>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</si>
  <si>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</si>
  <si>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</si>
  <si>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</si>
  <si>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</si>
  <si>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</si>
  <si>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</si>
  <si>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</si>
  <si>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</si>
  <si>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</si>
  <si>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</si>
  <si>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</si>
  <si>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</si>
  <si>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</si>
  <si>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</si>
  <si>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</si>
  <si>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</si>
  <si>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</si>
  <si>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</si>
  <si>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</si>
  <si>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</si>
  <si>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</si>
  <si>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</si>
  <si>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</si>
  <si>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</si>
  <si>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</si>
  <si>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</si>
  <si>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</si>
  <si>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</si>
  <si>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</si>
  <si>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</si>
  <si>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</si>
  <si>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</si>
  <si>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</si>
  <si>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</si>
  <si>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</si>
  <si>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</si>
  <si>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</si>
  <si>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</si>
  <si>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</si>
  <si>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</si>
  <si>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</si>
  <si>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</si>
  <si>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</si>
  <si>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</si>
  <si>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</si>
  <si>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</si>
  <si>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</si>
  <si>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</si>
  <si>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</si>
  <si>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</si>
  <si>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</si>
  <si>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</si>
  <si>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</si>
  <si>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</si>
  <si>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</si>
  <si>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</si>
  <si>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</si>
  <si>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</si>
  <si>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</si>
  <si>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</si>
  <si>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</si>
  <si>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</si>
  <si>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</si>
  <si>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</si>
  <si>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</si>
  <si>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</si>
  <si>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</si>
  <si>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</si>
  <si>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</si>
  <si>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</si>
  <si>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</si>
  <si>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</si>
  <si>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</si>
  <si>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</si>
  <si>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</si>
  <si>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</si>
  <si>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</si>
  <si>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</si>
  <si>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</si>
  <si>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</si>
  <si>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</si>
  <si>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</si>
  <si>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</si>
  <si>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</si>
  <si>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</si>
  <si>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</si>
  <si>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</si>
  <si>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</si>
  <si>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</si>
  <si>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</si>
  <si>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</si>
  <si>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</si>
  <si>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</si>
  <si>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</si>
  <si>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</si>
  <si>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</si>
  <si>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</si>
  <si>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</si>
  <si>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</si>
  <si>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</si>
  <si>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</si>
  <si>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</si>
  <si>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</si>
  <si>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</si>
  <si>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</si>
  <si>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</si>
  <si>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</si>
  <si>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</si>
  <si>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</si>
  <si>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</si>
  <si>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</si>
  <si>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</si>
  <si>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</si>
  <si>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</si>
  <si>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</si>
  <si>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</si>
  <si>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</si>
  <si>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</si>
  <si>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</si>
  <si>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</si>
  <si>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</si>
  <si>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</si>
  <si>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</si>
  <si>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</si>
  <si>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</si>
  <si>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</si>
  <si>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</si>
  <si>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</si>
  <si>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</si>
  <si>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</si>
  <si>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</si>
  <si>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</si>
  <si>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</si>
  <si>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</si>
  <si>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</si>
  <si>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</si>
  <si>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</si>
  <si>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</si>
  <si>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</si>
  <si>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</si>
  <si>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</si>
  <si>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</si>
  <si>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</si>
  <si>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</si>
  <si>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</si>
  <si>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</si>
  <si>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</si>
  <si>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</si>
  <si>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</si>
  <si>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</si>
  <si>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</si>
  <si>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</si>
  <si>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</si>
  <si>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</si>
  <si>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</si>
  <si>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</si>
  <si>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</si>
  <si>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</si>
  <si>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</si>
  <si>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</si>
  <si>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</si>
  <si>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</si>
  <si>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</si>
  <si>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</si>
  <si>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</si>
  <si>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</si>
  <si>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</si>
  <si>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</si>
  <si>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</si>
  <si>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</si>
  <si>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</si>
  <si>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</si>
  <si>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</si>
  <si>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</si>
  <si>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</si>
  <si>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</si>
  <si>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</si>
  <si>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</si>
  <si>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</si>
  <si>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</si>
  <si>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</si>
  <si>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</si>
  <si>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</si>
  <si>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</si>
  <si>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</si>
  <si>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</si>
  <si>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</si>
  <si>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</si>
  <si>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</si>
  <si>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</si>
  <si>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</si>
  <si>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</si>
  <si>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</si>
  <si>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</si>
  <si>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</si>
  <si>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</si>
  <si>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</si>
  <si>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</si>
  <si>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</si>
  <si>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</si>
  <si>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</si>
  <si>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</si>
  <si>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</si>
  <si>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</si>
  <si>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</si>
  <si>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</si>
  <si>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</si>
  <si>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</si>
  <si>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</si>
  <si>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</si>
  <si>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</si>
  <si>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</si>
  <si>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</si>
  <si>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</si>
  <si>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</si>
  <si>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</si>
  <si>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</si>
  <si>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</si>
  <si>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</si>
  <si>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</si>
  <si>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</si>
  <si>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</si>
  <si>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</si>
  <si>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</si>
  <si>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</si>
  <si>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</si>
  <si>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</si>
  <si>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</si>
  <si>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</si>
  <si>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</si>
  <si>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</si>
  <si>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</si>
  <si>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</si>
  <si>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</si>
  <si>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</si>
  <si>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</si>
  <si>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</si>
  <si>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</si>
  <si>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</si>
  <si>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</si>
  <si>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</si>
  <si>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</si>
  <si>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</si>
  <si>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</si>
  <si>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</si>
  <si>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</si>
  <si>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</si>
  <si>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</si>
  <si>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</si>
  <si>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</si>
  <si>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</si>
  <si>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</si>
  <si>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</si>
  <si>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</si>
  <si>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</si>
  <si>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</si>
  <si>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</si>
  <si>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</si>
  <si>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</si>
  <si>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</si>
  <si>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</si>
  <si>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</si>
  <si>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</si>
  <si>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</si>
  <si>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</si>
  <si>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</si>
  <si>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</si>
  <si>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</si>
  <si>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</si>
  <si>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</si>
  <si>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</si>
  <si>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</si>
  <si>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</si>
  <si>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</si>
  <si>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</si>
  <si>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</si>
  <si>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</si>
  <si>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</si>
  <si>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</si>
  <si>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</si>
  <si>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</si>
  <si>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</si>
  <si>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</si>
  <si>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</si>
  <si>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</si>
  <si>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</si>
  <si>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</si>
  <si>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</si>
  <si>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</si>
  <si>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</si>
  <si>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</si>
  <si>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</si>
  <si>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</si>
  <si>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</si>
  <si>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</si>
  <si>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</si>
  <si>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</si>
  <si>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</si>
  <si>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</si>
  <si>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</si>
  <si>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</si>
  <si>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</si>
  <si>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</si>
  <si>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</si>
  <si>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</si>
  <si>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</si>
  <si>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</si>
  <si>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</si>
  <si>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</si>
  <si>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</si>
  <si>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</si>
  <si>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</si>
  <si>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</si>
  <si>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</si>
  <si>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</si>
  <si>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</si>
  <si>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</si>
  <si>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</si>
  <si>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</si>
  <si>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</si>
  <si>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</si>
  <si>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</si>
  <si>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</si>
  <si>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</si>
  <si>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</si>
  <si>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</si>
  <si>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</si>
  <si>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</si>
  <si>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</si>
  <si>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</si>
  <si>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</si>
  <si>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</si>
  <si>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</si>
  <si>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</si>
  <si>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</si>
  <si>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</si>
  <si>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</si>
  <si>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</si>
  <si>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</si>
  <si>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</si>
  <si>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</si>
  <si>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</si>
  <si>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</si>
  <si>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</si>
  <si>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</si>
  <si>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</si>
  <si>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</si>
  <si>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</si>
  <si>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</si>
  <si>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</si>
  <si>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</si>
  <si>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</si>
  <si>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</si>
  <si>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</si>
  <si>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</si>
  <si>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</si>
  <si>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</si>
  <si>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</si>
  <si>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</si>
  <si>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</si>
  <si>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</si>
  <si>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</si>
  <si>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</si>
  <si>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</si>
  <si>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</si>
  <si>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</si>
  <si>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</si>
  <si>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</si>
  <si>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</si>
  <si>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</si>
  <si>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</si>
  <si>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</si>
  <si>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</si>
  <si>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</si>
  <si>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</si>
  <si>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</si>
  <si>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</si>
  <si>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</si>
  <si>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</si>
  <si>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</si>
  <si>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</si>
  <si>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</si>
  <si>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</si>
  <si>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</si>
  <si>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</si>
  <si>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</si>
  <si>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</si>
  <si>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</si>
  <si>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</si>
  <si>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</si>
  <si>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</si>
  <si>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</si>
  <si>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</si>
  <si>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</si>
  <si>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</si>
  <si>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</si>
  <si>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</si>
  <si>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</si>
  <si>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</si>
  <si>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</si>
  <si>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</si>
  <si>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</si>
  <si>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</si>
  <si>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</si>
  <si>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</si>
  <si>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</si>
  <si>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</si>
  <si>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</si>
  <si>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</si>
  <si>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</si>
  <si>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</si>
  <si>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</si>
  <si>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</si>
  <si>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</si>
  <si>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</si>
  <si>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</si>
  <si>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</si>
  <si>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</si>
  <si>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</si>
  <si>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</si>
  <si>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</si>
  <si>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</si>
  <si>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</si>
  <si>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</si>
  <si>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</si>
  <si>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</si>
  <si>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</si>
  <si>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</si>
  <si>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</si>
  <si>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</si>
  <si>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</si>
  <si>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</si>
  <si>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</si>
  <si>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</si>
  <si>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</si>
  <si>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</si>
  <si>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</si>
  <si>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</si>
  <si>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</si>
  <si>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</si>
  <si>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</si>
  <si>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</si>
  <si>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</si>
  <si>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</si>
  <si>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</si>
  <si>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</si>
  <si>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</si>
  <si>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</si>
  <si>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</si>
  <si>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</si>
  <si>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</si>
  <si>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</si>
  <si>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</si>
  <si>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</si>
  <si>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</si>
  <si>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</si>
  <si>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</si>
  <si>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</si>
  <si>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</si>
  <si>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</si>
  <si>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</si>
  <si>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</si>
  <si>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</si>
  <si>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</si>
  <si>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</si>
  <si>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</si>
  <si>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</si>
  <si>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</si>
  <si>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</si>
  <si>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</si>
  <si>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</si>
  <si>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</si>
  <si>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</si>
  <si>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</si>
  <si>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</si>
  <si>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</si>
  <si>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</si>
  <si>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</si>
  <si>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</si>
  <si>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</si>
  <si>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</si>
  <si>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</si>
  <si>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</si>
  <si>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</si>
  <si>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</si>
  <si>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</si>
  <si>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</si>
  <si>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</si>
  <si>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</si>
  <si>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</si>
  <si>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</si>
  <si>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</si>
  <si>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</si>
  <si>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</si>
  <si>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</si>
  <si>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</si>
  <si>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</si>
  <si>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</si>
  <si>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</si>
  <si>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</si>
  <si>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</si>
  <si>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</si>
  <si>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</si>
  <si>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</si>
  <si>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</si>
  <si>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</si>
  <si>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</si>
  <si>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</si>
  <si>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</si>
  <si>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</si>
  <si>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</si>
  <si>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</si>
  <si>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</si>
  <si>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</si>
  <si>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</si>
  <si>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</si>
  <si>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</si>
  <si>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</si>
  <si>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</si>
  <si>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</si>
  <si>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</si>
  <si>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</si>
  <si>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</si>
  <si>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</si>
  <si>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</si>
  <si>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</si>
  <si>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</si>
  <si>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</si>
  <si>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</si>
  <si>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</si>
  <si>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</si>
  <si>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</si>
  <si>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</si>
  <si>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</si>
  <si>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</si>
  <si>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</si>
  <si>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</si>
  <si>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</si>
  <si>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</si>
  <si>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</si>
  <si>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</si>
  <si>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</si>
  <si>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</si>
  <si>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</si>
  <si>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</si>
  <si>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</si>
  <si>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</si>
  <si>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</si>
  <si>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</si>
  <si>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</si>
  <si>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</si>
  <si>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</si>
  <si>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</si>
  <si>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</si>
  <si>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</si>
  <si>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</si>
  <si>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</si>
  <si>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</si>
  <si>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</si>
  <si>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</si>
  <si>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</si>
  <si>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</si>
  <si>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</si>
  <si>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</si>
  <si>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</si>
  <si>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</si>
  <si>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</si>
  <si>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</si>
  <si>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</si>
  <si>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</si>
  <si>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</si>
  <si>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</si>
  <si>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</si>
  <si>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</si>
  <si>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</si>
  <si>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</si>
  <si>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</si>
  <si>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</si>
  <si>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</si>
  <si>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</si>
  <si>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</si>
  <si>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</si>
  <si>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</si>
  <si>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</si>
  <si>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</si>
  <si>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</si>
  <si>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</si>
  <si>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</si>
  <si>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</si>
  <si>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</si>
  <si>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</si>
  <si>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</si>
  <si>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</si>
  <si>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</si>
  <si>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</si>
  <si>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</si>
  <si>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</si>
  <si>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</si>
  <si>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</si>
  <si>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</si>
  <si>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</si>
  <si>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</si>
  <si>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</si>
  <si>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</si>
  <si>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</si>
  <si>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</si>
  <si>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</si>
  <si>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</si>
  <si>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</si>
  <si>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</si>
  <si>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</si>
  <si>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</si>
  <si>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</si>
  <si>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</si>
  <si>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</si>
  <si>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</si>
  <si>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</si>
  <si>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</si>
  <si>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</si>
  <si>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</si>
  <si>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</si>
  <si>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</si>
  <si>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</si>
  <si>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</si>
  <si>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</si>
  <si>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</si>
  <si>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</si>
  <si>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</si>
  <si>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</si>
  <si>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</si>
  <si>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</si>
  <si>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</si>
  <si>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</si>
  <si>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</si>
  <si>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</si>
  <si>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</si>
  <si>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</si>
  <si>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</si>
  <si>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</si>
  <si>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</si>
  <si>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</si>
  <si>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</si>
  <si>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</si>
  <si>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</si>
  <si>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</si>
  <si>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</si>
  <si>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</si>
  <si>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</si>
  <si>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</si>
  <si>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</si>
  <si>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</si>
  <si>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</si>
  <si>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</si>
  <si>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</si>
  <si>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</si>
  <si>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</si>
  <si>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</si>
  <si>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</si>
  <si>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</si>
  <si>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</si>
  <si>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</si>
  <si>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</si>
  <si>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</si>
  <si>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</si>
  <si>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</si>
  <si>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</si>
  <si>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</si>
  <si>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</si>
  <si>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</si>
  <si>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</si>
  <si>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</si>
  <si>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</si>
  <si>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</si>
  <si>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</si>
  <si>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</si>
  <si>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</si>
  <si>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</si>
  <si>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</si>
  <si>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</si>
  <si>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</si>
  <si>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</si>
  <si>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</si>
  <si>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</si>
  <si>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</si>
  <si>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</si>
  <si>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</si>
  <si>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</si>
  <si>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</si>
  <si>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</si>
  <si>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</si>
  <si>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</si>
  <si>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</si>
  <si>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</si>
  <si>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</si>
  <si>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</si>
  <si>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</si>
  <si>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</si>
  <si>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</si>
  <si>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</si>
  <si>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</si>
  <si>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</si>
  <si>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</si>
  <si>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</si>
  <si>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</si>
  <si>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</si>
  <si>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</si>
  <si>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</si>
  <si>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</si>
  <si>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</si>
  <si>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</si>
  <si>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</si>
  <si>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</si>
  <si>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</si>
  <si>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</si>
  <si>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</si>
  <si>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</si>
  <si>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</si>
  <si>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</si>
  <si>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</si>
  <si>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</si>
  <si>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</si>
  <si>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</si>
  <si>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</si>
  <si>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</si>
  <si>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</si>
  <si>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</si>
  <si>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</si>
  <si>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</si>
  <si>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</si>
  <si>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</si>
  <si>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</si>
  <si>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</si>
  <si>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</si>
  <si>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</si>
  <si>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</si>
  <si>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</si>
  <si>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</si>
  <si>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</si>
  <si>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</si>
  <si>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</si>
  <si>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</si>
  <si>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</si>
  <si>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</si>
  <si>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</si>
  <si>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</si>
  <si>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</si>
  <si>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</si>
  <si>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</si>
  <si>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</si>
  <si>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</si>
  <si>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</si>
  <si>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</si>
  <si>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</si>
  <si>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</si>
  <si>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</si>
  <si>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</si>
  <si>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</si>
  <si>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</si>
  <si>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</si>
  <si>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</si>
  <si>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</si>
  <si>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</si>
  <si>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</si>
  <si>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</si>
  <si>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</si>
  <si>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</si>
  <si>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</si>
  <si>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</si>
  <si>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</si>
  <si>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</si>
  <si>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</si>
  <si>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</si>
  <si>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</si>
  <si>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</si>
  <si>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</si>
  <si>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</si>
  <si>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</si>
  <si>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</si>
  <si>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</si>
  <si>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</si>
  <si>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</si>
  <si>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</si>
  <si>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</si>
  <si>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</si>
  <si>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</si>
  <si>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</si>
  <si>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</si>
  <si>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</si>
  <si>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</si>
  <si>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</si>
  <si>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</si>
  <si>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</si>
  <si>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</si>
  <si>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</si>
  <si>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</si>
  <si>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</si>
  <si>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</si>
  <si>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</si>
  <si>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</si>
  <si>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</si>
  <si>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</si>
  <si>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</si>
  <si>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</si>
  <si>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</si>
  <si>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</si>
  <si>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</si>
  <si>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</si>
  <si>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</si>
  <si>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</si>
  <si>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</si>
  <si>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</si>
  <si>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</si>
  <si>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</si>
  <si>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</si>
  <si>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</si>
  <si>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</si>
  <si>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</si>
  <si>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</si>
  <si>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</si>
  <si>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</si>
  <si>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</si>
  <si>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</si>
  <si>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</si>
  <si>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</si>
  <si>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</si>
  <si>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</si>
  <si>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</si>
  <si>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</si>
  <si>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</si>
  <si>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</si>
  <si>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</si>
  <si>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</si>
  <si>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</si>
  <si>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</si>
  <si>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</si>
  <si>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</si>
  <si>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</si>
  <si>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</si>
  <si>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</si>
  <si>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</si>
  <si>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</si>
  <si>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</si>
  <si>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</si>
  <si>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</si>
  <si>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</si>
  <si>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</si>
  <si>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</si>
  <si>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</si>
  <si>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</si>
  <si>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</si>
  <si>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</si>
  <si>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</si>
  <si>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</si>
  <si>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</si>
  <si>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</si>
  <si>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</si>
  <si>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</si>
  <si>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</si>
  <si>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</si>
  <si>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</si>
  <si>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</si>
  <si>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</si>
  <si>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</si>
  <si>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</si>
  <si>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</si>
  <si>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</si>
  <si>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</si>
  <si>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</si>
  <si>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</si>
  <si>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</si>
  <si>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</si>
  <si>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</si>
  <si>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</si>
  <si>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</si>
  <si>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</si>
  <si>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</si>
  <si>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</si>
  <si>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</si>
  <si>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</si>
  <si>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</si>
  <si>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</si>
  <si>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</si>
  <si>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</si>
  <si>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</si>
  <si>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</si>
  <si>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</si>
  <si>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</si>
  <si>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</si>
  <si>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</si>
  <si>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</si>
  <si>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</si>
  <si>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</si>
  <si>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</si>
  <si>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</si>
  <si>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</si>
  <si>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</si>
  <si>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</si>
  <si>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</si>
  <si>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</si>
  <si>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</si>
  <si>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</si>
  <si>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</si>
  <si>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</si>
  <si>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</si>
  <si>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</si>
  <si>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</si>
  <si>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</si>
  <si>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</si>
  <si>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</si>
  <si>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</si>
  <si>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</si>
  <si>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</si>
  <si>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</si>
  <si>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</si>
  <si>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</si>
  <si>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</si>
  <si>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</si>
  <si>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</si>
  <si>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</si>
  <si>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</si>
  <si>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</si>
  <si>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</si>
  <si>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</si>
  <si>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</si>
  <si>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</si>
  <si>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</si>
  <si>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</si>
  <si>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</si>
  <si>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</si>
  <si>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</si>
  <si>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</si>
  <si>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</si>
  <si>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</si>
  <si>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</si>
  <si>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</si>
  <si>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</si>
  <si>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</si>
  <si>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</si>
  <si>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</si>
  <si>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</si>
  <si>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</si>
  <si>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</si>
  <si>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</si>
  <si>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</si>
  <si>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</si>
  <si>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</si>
  <si>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</si>
  <si>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</si>
  <si>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</si>
  <si>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</si>
  <si>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</si>
  <si>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</si>
  <si>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</si>
  <si>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</si>
  <si>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</si>
  <si>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</si>
  <si>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</si>
  <si>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</si>
  <si>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</si>
  <si>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</si>
  <si>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</si>
  <si>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</si>
  <si>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</si>
  <si>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</si>
  <si>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</si>
  <si>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</si>
  <si>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</si>
  <si>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</si>
  <si>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</si>
  <si>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</si>
  <si>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</si>
  <si>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</si>
  <si>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</si>
  <si>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</si>
  <si>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</si>
  <si>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</si>
  <si>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</si>
  <si>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</si>
  <si>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</si>
  <si>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</si>
  <si>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</si>
  <si>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</si>
  <si>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</si>
  <si>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</si>
  <si>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</si>
  <si>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</si>
  <si>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</si>
  <si>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</si>
  <si>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</si>
  <si>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</si>
  <si>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</si>
  <si>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</si>
  <si>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</si>
  <si>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</si>
  <si>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</si>
  <si>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</si>
  <si>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</si>
  <si>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</si>
  <si>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</si>
  <si>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</si>
  <si>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</si>
  <si>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</si>
  <si>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</si>
  <si>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</si>
  <si>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</si>
  <si>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</si>
  <si>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</si>
  <si>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</si>
  <si>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</si>
  <si>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</si>
  <si>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</si>
  <si>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</si>
  <si>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</si>
  <si>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</si>
  <si>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</si>
  <si>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</si>
  <si>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</si>
  <si>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</si>
  <si>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</si>
  <si>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</si>
  <si>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</si>
  <si>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</si>
  <si>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</si>
  <si>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</si>
  <si>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</si>
  <si>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</si>
  <si>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</si>
  <si>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</si>
  <si>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</si>
  <si>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</si>
  <si>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</si>
  <si>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</si>
  <si>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</si>
  <si>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</si>
  <si>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</si>
  <si>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</si>
  <si>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</si>
  <si>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</si>
  <si>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</si>
  <si>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</si>
  <si>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</si>
  <si>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</si>
  <si>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</si>
  <si>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</si>
  <si>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</si>
  <si>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</si>
  <si>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</si>
  <si>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</si>
  <si>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</si>
  <si>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</si>
  <si>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</si>
  <si>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</si>
  <si>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</si>
  <si>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</si>
  <si>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</si>
  <si>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</si>
  <si>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</si>
  <si>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</si>
  <si>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</si>
  <si>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</si>
  <si>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</si>
  <si>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</si>
  <si>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</si>
  <si>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</si>
  <si>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</si>
  <si>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</si>
  <si>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</si>
  <si>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</si>
  <si>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</si>
  <si>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</si>
  <si>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</si>
  <si>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</si>
  <si>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</si>
  <si>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</si>
  <si>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</si>
  <si>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</si>
  <si>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</si>
  <si>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</si>
  <si>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</si>
  <si>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</si>
  <si>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</si>
  <si>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</si>
  <si>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</si>
  <si>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</si>
  <si>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</si>
  <si>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</si>
  <si>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</si>
  <si>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</si>
  <si>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</si>
  <si>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</si>
  <si>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</si>
  <si>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</si>
  <si>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</si>
  <si>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</si>
  <si>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</si>
  <si>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</si>
  <si>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</si>
  <si>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</si>
  <si>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</si>
  <si>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</si>
  <si>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</si>
  <si>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</si>
  <si>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</si>
  <si>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</si>
  <si>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</si>
  <si>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</si>
  <si>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</si>
  <si>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</si>
  <si>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</si>
  <si>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</si>
  <si>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</si>
  <si>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</si>
  <si>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</si>
  <si>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</si>
  <si>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</si>
  <si>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</si>
  <si>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</si>
  <si>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</si>
  <si>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</si>
  <si>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</si>
  <si>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</si>
  <si>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</si>
  <si>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</si>
  <si>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</si>
  <si>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</si>
  <si>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</si>
  <si>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</si>
  <si>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</si>
  <si>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</si>
  <si>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</si>
  <si>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</si>
  <si>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</si>
  <si>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</si>
  <si>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</si>
  <si>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</si>
  <si>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</si>
  <si>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</si>
  <si>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</si>
  <si>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</si>
  <si>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</si>
  <si>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</si>
  <si>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</si>
  <si>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</si>
  <si>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</si>
  <si>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</si>
  <si>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</si>
  <si>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</si>
  <si>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</si>
  <si>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</si>
  <si>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</si>
  <si>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</si>
  <si>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</si>
  <si>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</si>
  <si>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</si>
  <si>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</si>
  <si>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</si>
  <si>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</si>
  <si>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</si>
  <si>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</si>
  <si>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</si>
  <si>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</si>
  <si>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</si>
  <si>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</si>
  <si>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</si>
  <si>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</si>
  <si>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</si>
  <si>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</si>
  <si>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</si>
  <si>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</si>
  <si>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</si>
  <si>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</si>
  <si>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</si>
  <si>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</si>
  <si>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</si>
  <si>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</si>
  <si>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</si>
  <si>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</si>
  <si>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</si>
  <si>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</si>
  <si>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</si>
  <si>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</si>
  <si>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</si>
  <si>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</si>
  <si>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</si>
  <si>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</si>
  <si>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</si>
  <si>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</si>
  <si>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</si>
  <si>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</si>
  <si>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</si>
  <si>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</si>
  <si>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</si>
  <si>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</si>
  <si>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</si>
  <si>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</si>
  <si>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</si>
  <si>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</si>
  <si>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</si>
  <si>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</si>
  <si>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</si>
  <si>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</si>
  <si>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</si>
  <si>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</si>
  <si>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</si>
  <si>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</si>
  <si>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</si>
  <si>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</si>
  <si>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</si>
  <si>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</si>
  <si>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</si>
  <si>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</si>
  <si>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</si>
  <si>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</si>
  <si>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</si>
  <si>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</si>
  <si>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</si>
  <si>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</si>
  <si>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</si>
  <si>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</si>
  <si>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</si>
  <si>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</si>
  <si>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</si>
  <si>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</si>
  <si>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</si>
  <si>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</si>
  <si>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</si>
  <si>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</si>
  <si>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</si>
  <si>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</si>
  <si>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</si>
  <si>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</si>
  <si>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</si>
  <si>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</si>
  <si>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</si>
  <si>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</si>
  <si>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</si>
  <si>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</si>
  <si>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</si>
  <si>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</si>
  <si>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</si>
  <si>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</si>
  <si>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</si>
  <si>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</si>
  <si>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</si>
  <si>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</si>
  <si>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</si>
  <si>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</si>
  <si>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</si>
  <si>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</si>
  <si>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</si>
  <si>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</si>
  <si>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</si>
  <si>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</si>
  <si>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</si>
  <si>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</si>
  <si>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</si>
  <si>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</si>
  <si>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</si>
  <si>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</si>
  <si>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</si>
  <si>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</si>
  <si>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</si>
  <si>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</si>
  <si>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</si>
  <si>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</si>
  <si>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</si>
  <si>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</si>
  <si>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</si>
  <si>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</si>
  <si>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</si>
  <si>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</si>
  <si>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</si>
  <si>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</si>
  <si>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</si>
  <si>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</si>
  <si>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</si>
  <si>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</si>
  <si>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</si>
  <si>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</si>
  <si>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</si>
  <si>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</si>
  <si>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</si>
  <si>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</si>
  <si>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</si>
  <si>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</si>
  <si>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</si>
  <si>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</si>
  <si>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</si>
  <si>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</si>
  <si>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</si>
  <si>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</si>
  <si>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</si>
  <si>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</si>
  <si>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</si>
  <si>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</si>
  <si>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</si>
  <si>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</si>
  <si>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</si>
  <si>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</si>
  <si>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</si>
  <si>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</si>
  <si>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</si>
  <si>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</si>
  <si>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</si>
  <si>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</si>
  <si>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</si>
  <si>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</si>
  <si>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</si>
  <si>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</si>
  <si>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</si>
  <si>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</si>
  <si>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</si>
  <si>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</si>
  <si>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</si>
  <si>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</si>
  <si>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</si>
  <si>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</si>
  <si>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</si>
  <si>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</si>
  <si>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</si>
  <si>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</si>
  <si>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</si>
  <si>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</si>
  <si>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</si>
  <si>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</si>
  <si>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</si>
  <si>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</si>
  <si>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</si>
  <si>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</si>
  <si>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</si>
  <si>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</si>
  <si>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</si>
  <si>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</si>
  <si>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</si>
  <si>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</si>
  <si>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</si>
  <si>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</si>
  <si>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</si>
  <si>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</si>
  <si>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</si>
  <si>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</si>
  <si>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</si>
  <si>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</si>
  <si>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</si>
  <si>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</si>
  <si>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</si>
  <si>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</si>
  <si>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</si>
  <si>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</si>
  <si>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</si>
  <si>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</si>
  <si>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</si>
  <si>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</si>
  <si>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</si>
  <si>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</si>
  <si>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</si>
  <si>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</si>
  <si>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</si>
  <si>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</si>
  <si>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</si>
  <si>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</si>
  <si>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</si>
  <si>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</si>
  <si>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</si>
  <si>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</si>
  <si>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</si>
  <si>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</si>
  <si>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</si>
  <si>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</si>
  <si>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</si>
  <si>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</si>
  <si>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</si>
  <si>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</si>
  <si>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</si>
  <si>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</si>
  <si>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</si>
  <si>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</si>
  <si>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</si>
  <si>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</si>
  <si>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</si>
  <si>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</si>
  <si>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</si>
  <si>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</si>
  <si>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</si>
  <si>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</si>
  <si>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</si>
  <si>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</si>
  <si>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</si>
  <si>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</si>
  <si>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</si>
  <si>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</si>
  <si>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</si>
  <si>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</si>
  <si>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</si>
  <si>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</si>
  <si>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</si>
  <si>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</si>
  <si>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</si>
  <si>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</si>
  <si>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</si>
  <si>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</si>
  <si>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</si>
  <si>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</si>
  <si>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</si>
  <si>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</si>
  <si>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</si>
  <si>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</si>
  <si>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</si>
  <si>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</si>
  <si>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</si>
  <si>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</si>
  <si>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</si>
  <si>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</si>
  <si>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</si>
  <si>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</si>
  <si>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</si>
  <si>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</si>
  <si>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</si>
  <si>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</si>
  <si>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</si>
  <si>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</si>
  <si>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</si>
  <si>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</si>
  <si>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</si>
  <si>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</si>
  <si>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</si>
  <si>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</si>
  <si>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</si>
  <si>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</si>
  <si>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</si>
  <si>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</si>
  <si>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</si>
  <si>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</si>
  <si>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</si>
  <si>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</si>
  <si>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</si>
  <si>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</si>
  <si>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</si>
  <si>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</si>
  <si>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</si>
  <si>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</si>
  <si>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</si>
  <si>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</si>
  <si>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</si>
  <si>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</si>
  <si>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</si>
  <si>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</si>
  <si>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</si>
  <si>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</si>
  <si>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</si>
  <si>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</si>
  <si>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</si>
  <si>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</si>
  <si>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</si>
  <si>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</si>
  <si>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</si>
  <si>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</si>
  <si>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</si>
  <si>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</si>
  <si>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</si>
  <si>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</si>
  <si>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</si>
  <si>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</si>
  <si>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</si>
  <si>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</si>
  <si>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</si>
  <si>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</si>
  <si>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</si>
  <si>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</si>
  <si>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</si>
  <si>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</si>
  <si>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</si>
  <si>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</si>
  <si>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</si>
  <si>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</si>
  <si>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</si>
  <si>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</si>
  <si>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</si>
  <si>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</si>
  <si>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</si>
  <si>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</si>
  <si>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</si>
  <si>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</si>
  <si>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</si>
  <si>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</si>
  <si>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</si>
  <si>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</si>
  <si>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</si>
  <si>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</si>
  <si>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</si>
  <si>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</si>
  <si>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</si>
  <si>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</si>
  <si>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</si>
  <si>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</si>
  <si>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</si>
  <si>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</si>
  <si>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</si>
  <si>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</si>
  <si>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</si>
  <si>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</si>
  <si>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</si>
  <si>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</si>
  <si>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</si>
  <si>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</si>
  <si>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</si>
  <si>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</si>
  <si>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</si>
  <si>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</si>
  <si>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</si>
  <si>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</si>
  <si>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</si>
  <si>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</si>
  <si>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</si>
  <si>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</si>
  <si>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</si>
  <si>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</si>
  <si>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</si>
  <si>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</si>
  <si>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</si>
  <si>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</si>
  <si>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</si>
  <si>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</si>
  <si>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</si>
  <si>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</si>
  <si>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</si>
  <si>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</si>
  <si>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</si>
  <si>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</si>
  <si>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</si>
  <si>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</si>
  <si>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</si>
  <si>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</si>
  <si>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</si>
  <si>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</si>
  <si>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</si>
  <si>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</si>
  <si>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</si>
  <si>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</si>
  <si>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</si>
  <si>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</si>
  <si>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</si>
  <si>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</si>
  <si>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</si>
  <si>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</si>
  <si>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</si>
  <si>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</si>
  <si>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</si>
  <si>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</si>
  <si>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</si>
  <si>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</si>
  <si>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</si>
  <si>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</si>
  <si>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</si>
  <si>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</si>
  <si>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</si>
  <si>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</si>
  <si>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</si>
  <si>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</si>
  <si>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</si>
  <si>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</si>
  <si>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</si>
  <si>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</si>
  <si>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</si>
  <si>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</si>
  <si>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</si>
  <si>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</si>
  <si>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</si>
  <si>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</si>
  <si>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</si>
  <si>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</si>
  <si>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</si>
  <si>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</si>
  <si>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</si>
  <si>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</si>
  <si>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</si>
  <si>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</si>
  <si>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</si>
  <si>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</si>
  <si>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</si>
  <si>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</si>
  <si>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</si>
  <si>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</si>
  <si>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</si>
  <si>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</si>
  <si>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</si>
  <si>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</si>
  <si>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</si>
  <si>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</si>
  <si>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</si>
  <si>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</si>
  <si>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</si>
  <si>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</si>
  <si>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</si>
  <si>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</si>
  <si>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</si>
  <si>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</si>
  <si>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</si>
  <si>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</si>
  <si>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</si>
  <si>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</si>
  <si>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</si>
  <si>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</si>
  <si>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</si>
  <si>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</si>
  <si>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</si>
  <si>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</si>
  <si>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</si>
  <si>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</si>
  <si>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</si>
  <si>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</si>
  <si>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</si>
  <si>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</si>
  <si>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</si>
  <si>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</si>
  <si>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</si>
  <si>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</si>
  <si>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</si>
  <si>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</si>
  <si>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</si>
  <si>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</si>
  <si>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</si>
  <si>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</si>
  <si>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</si>
  <si>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</si>
  <si>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</si>
  <si>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</si>
  <si>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</si>
  <si>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</si>
  <si>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</si>
  <si>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</si>
  <si>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</si>
  <si>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</si>
  <si>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</si>
  <si>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</si>
  <si>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</si>
  <si>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</si>
  <si>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</si>
  <si>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</si>
  <si>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</si>
  <si>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</si>
  <si>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</si>
  <si>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</si>
  <si>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</si>
  <si>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</si>
  <si>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</si>
  <si>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</si>
  <si>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</si>
  <si>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</si>
  <si>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</si>
  <si>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</si>
  <si>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</si>
  <si>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</si>
  <si>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</si>
  <si>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</si>
  <si>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</si>
  <si>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</si>
  <si>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</si>
  <si>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</si>
  <si>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</si>
  <si>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</si>
  <si>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</si>
  <si>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</si>
  <si>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</si>
  <si>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</si>
  <si>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</si>
  <si>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</si>
  <si>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</si>
  <si>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</si>
  <si>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</si>
  <si>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</si>
  <si>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</si>
  <si>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</si>
  <si>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</si>
  <si>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</si>
  <si>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</si>
  <si>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</si>
  <si>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</si>
  <si>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</si>
  <si>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</si>
  <si>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</si>
  <si>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</si>
  <si>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</si>
  <si>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</si>
  <si>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</si>
  <si>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</si>
  <si>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</si>
  <si>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</si>
  <si>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</si>
  <si>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</si>
  <si>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</si>
  <si>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</si>
  <si>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</si>
  <si>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</si>
  <si>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</si>
  <si>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</si>
  <si>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</si>
  <si>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</si>
  <si>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</si>
  <si>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</si>
  <si>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</si>
  <si>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</si>
  <si>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</si>
  <si>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</si>
  <si>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</si>
  <si>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</si>
  <si>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</si>
  <si>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</si>
  <si>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</si>
  <si>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</si>
  <si>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</si>
  <si>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</si>
  <si>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</si>
  <si>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</si>
  <si>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</si>
  <si>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</si>
  <si>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</si>
  <si>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</si>
  <si>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</si>
  <si>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</si>
  <si>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</si>
  <si>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</si>
  <si>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</si>
  <si>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</si>
  <si>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</si>
  <si>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</si>
  <si>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</si>
  <si>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</si>
  <si>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</si>
  <si>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</si>
  <si>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</si>
  <si>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</si>
  <si>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</si>
  <si>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</si>
  <si>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</si>
  <si>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</si>
  <si>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</si>
  <si>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</si>
  <si>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</si>
  <si>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</si>
  <si>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</si>
  <si>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</si>
  <si>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</si>
  <si>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</si>
  <si>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</si>
  <si>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</si>
  <si>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</si>
  <si>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</si>
  <si>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</si>
  <si>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</si>
  <si>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</si>
  <si>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</si>
  <si>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</si>
  <si>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</si>
  <si>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</si>
  <si>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</si>
  <si>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</si>
  <si>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</si>
  <si>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</si>
  <si>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</si>
  <si>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</si>
  <si>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</si>
  <si>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</si>
  <si>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</si>
  <si>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</si>
  <si>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</si>
  <si>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</si>
  <si>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</si>
  <si>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</si>
  <si>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</si>
  <si>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</si>
  <si>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</si>
  <si>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</si>
  <si>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</si>
  <si>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</si>
  <si>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</si>
  <si>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</si>
  <si>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</si>
  <si>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</si>
  <si>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</si>
  <si>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</si>
  <si>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</si>
  <si>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</si>
  <si>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</si>
  <si>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</si>
  <si>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</si>
  <si>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</si>
  <si>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</si>
  <si>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</si>
  <si>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</si>
  <si>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</si>
  <si>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</si>
  <si>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</si>
  <si>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</si>
  <si>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</si>
  <si>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</si>
  <si>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</si>
  <si>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</si>
  <si>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</si>
  <si>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</si>
  <si>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</si>
  <si>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</si>
  <si>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</si>
  <si>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</si>
  <si>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</si>
  <si>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</si>
  <si>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</si>
  <si>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</si>
  <si>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</si>
  <si>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</si>
  <si>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</si>
  <si>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</si>
  <si>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</si>
  <si>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</si>
  <si>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</si>
  <si>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</si>
  <si>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</si>
  <si>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</si>
  <si>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</si>
  <si>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</si>
  <si>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</si>
  <si>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</si>
  <si>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</si>
  <si>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</si>
  <si>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</si>
  <si>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</si>
  <si>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</si>
  <si>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</si>
  <si>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</si>
  <si>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</si>
  <si>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</si>
  <si>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</si>
  <si>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</si>
  <si>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</si>
  <si>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</si>
  <si>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</si>
  <si>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</si>
  <si>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</si>
  <si>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</si>
  <si>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</si>
  <si>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</si>
  <si>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</si>
  <si>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</si>
  <si>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</si>
  <si>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</si>
  <si>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</si>
  <si>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</si>
  <si>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</si>
  <si>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</si>
  <si>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</si>
  <si>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</si>
  <si>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</si>
  <si>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</si>
  <si>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</si>
  <si>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</si>
  <si>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</si>
  <si>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</si>
  <si>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</si>
  <si>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</si>
  <si>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</si>
  <si>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</si>
  <si>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</si>
  <si>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</si>
  <si>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</si>
  <si>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</si>
  <si>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</si>
  <si>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</si>
  <si>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</si>
  <si>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</si>
  <si>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</si>
  <si>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</si>
  <si>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</si>
  <si>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</si>
  <si>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</si>
  <si>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</si>
  <si>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</si>
  <si>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</si>
  <si>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</si>
  <si>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</si>
  <si>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</si>
  <si>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</si>
  <si>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</si>
  <si>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</si>
  <si>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</si>
  <si>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</si>
  <si>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</si>
  <si>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</si>
  <si>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</si>
  <si>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</si>
  <si>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</si>
  <si>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</si>
  <si>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</si>
  <si>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</si>
  <si>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</si>
  <si>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</si>
  <si>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</si>
  <si>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</si>
  <si>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</si>
  <si>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</si>
  <si>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</si>
  <si>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</si>
  <si>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</si>
  <si>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</si>
  <si>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</si>
  <si>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</si>
  <si>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</si>
  <si>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</si>
  <si>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</si>
  <si>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</si>
  <si>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</si>
  <si>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</si>
  <si>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</si>
  <si>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</si>
  <si>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</si>
  <si>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</si>
  <si>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</si>
  <si>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</si>
  <si>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</si>
  <si>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</si>
  <si>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</si>
  <si>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</si>
  <si>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</si>
  <si>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</si>
  <si>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</si>
  <si>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</si>
  <si>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</si>
  <si>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</si>
  <si>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</si>
  <si>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</si>
  <si>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</si>
  <si>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</si>
  <si>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</si>
  <si>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</si>
  <si>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</si>
  <si>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</si>
  <si>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</si>
  <si>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</si>
  <si>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</si>
  <si>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</si>
  <si>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</si>
  <si>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</si>
  <si>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</si>
  <si>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</si>
  <si>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</si>
  <si>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</si>
  <si>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</si>
  <si>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</si>
  <si>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</si>
  <si>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</si>
  <si>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</si>
  <si>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</si>
  <si>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</si>
  <si>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</si>
  <si>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</si>
  <si>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</si>
  <si>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</si>
  <si>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</si>
  <si>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</si>
  <si>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</si>
  <si>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</si>
  <si>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</si>
  <si>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</si>
  <si>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</si>
  <si>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</si>
  <si>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</si>
  <si>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</si>
  <si>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</si>
  <si>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</si>
  <si>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</si>
  <si>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</si>
  <si>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</si>
  <si>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</si>
  <si>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</si>
  <si>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</si>
  <si>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</si>
  <si>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</si>
  <si>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</si>
  <si>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</si>
  <si>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</si>
  <si>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</si>
  <si>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</si>
  <si>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</si>
  <si>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</si>
  <si>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</si>
  <si>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</si>
  <si>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</si>
  <si>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</si>
  <si>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</si>
  <si>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</si>
  <si>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</si>
  <si>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</si>
  <si>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</si>
  <si>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</si>
  <si>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</si>
  <si>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</si>
  <si>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</si>
  <si>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</si>
  <si>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</si>
  <si>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</si>
  <si>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</si>
  <si>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</si>
  <si>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</si>
  <si>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</si>
  <si>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</si>
  <si>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</si>
  <si>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</si>
  <si>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</si>
  <si>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</si>
  <si>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</si>
  <si>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</si>
  <si>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</si>
  <si>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</si>
  <si>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</si>
  <si>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</si>
  <si>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</si>
  <si>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</si>
  <si>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</si>
  <si>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</si>
  <si>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</si>
  <si>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</si>
  <si>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</si>
  <si>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</si>
  <si>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</si>
  <si>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</si>
  <si>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</si>
  <si>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</si>
  <si>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</si>
  <si>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</si>
  <si>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</si>
  <si>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</si>
  <si>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</si>
  <si>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</si>
  <si>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</si>
  <si>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</si>
  <si>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</si>
  <si>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</si>
  <si>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</si>
  <si>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</si>
  <si>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</si>
  <si>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</si>
  <si>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</si>
  <si>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</si>
  <si>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</si>
  <si>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</si>
  <si>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</si>
  <si>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</si>
  <si>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</si>
  <si>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</si>
  <si>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</si>
  <si>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</si>
  <si>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</si>
  <si>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</si>
  <si>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</si>
  <si>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</si>
  <si>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</si>
  <si>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</si>
  <si>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</si>
  <si>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</si>
  <si>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</si>
  <si>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</si>
  <si>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</si>
  <si>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</si>
  <si>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</si>
  <si>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</si>
  <si>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</si>
  <si>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</si>
  <si>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</si>
  <si>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</si>
  <si>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</si>
  <si>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</si>
  <si>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</si>
  <si>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</si>
  <si>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</si>
  <si>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</si>
  <si>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</si>
  <si>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</si>
  <si>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</si>
  <si>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</si>
  <si>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</si>
  <si>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</si>
  <si>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</si>
  <si>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</si>
  <si>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</si>
  <si>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</si>
  <si>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</si>
  <si>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</si>
  <si>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</si>
  <si>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</si>
  <si>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</si>
  <si>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</si>
  <si>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</si>
  <si>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</si>
  <si>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</si>
  <si>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</si>
  <si>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</si>
  <si>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</si>
  <si>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</si>
  <si>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</si>
  <si>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</si>
  <si>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</si>
  <si>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</si>
  <si>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</si>
  <si>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</si>
  <si>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</si>
  <si>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</si>
  <si>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</si>
  <si>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</si>
  <si>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</si>
  <si>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</si>
  <si>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</si>
  <si>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</si>
  <si>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</si>
  <si>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</si>
  <si>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</si>
  <si>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</si>
  <si>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</si>
  <si>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</si>
  <si>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</si>
  <si>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</si>
  <si>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</si>
  <si>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</si>
  <si>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</si>
  <si>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</si>
  <si>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</si>
  <si>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</si>
  <si>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</si>
  <si>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</si>
  <si>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</si>
  <si>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</si>
  <si>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</si>
  <si>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</si>
  <si>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</si>
  <si>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</si>
  <si>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</si>
  <si>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</si>
  <si>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</si>
  <si>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</si>
  <si>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</si>
  <si>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</si>
  <si>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</si>
  <si>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</si>
  <si>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</si>
  <si>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</si>
  <si>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</si>
  <si>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</si>
  <si>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</si>
  <si>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</si>
  <si>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</si>
  <si>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</si>
  <si>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</si>
  <si>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</si>
  <si>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</si>
  <si>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</si>
  <si>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</si>
  <si>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</si>
  <si>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</si>
  <si>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</si>
  <si>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</si>
  <si>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</si>
  <si>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</si>
  <si>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</si>
  <si>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</si>
  <si>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</si>
  <si>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</si>
  <si>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</si>
  <si>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</si>
  <si>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</si>
  <si>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</si>
  <si>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</si>
  <si>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</si>
  <si>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</si>
  <si>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</si>
  <si>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</si>
  <si>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</si>
  <si>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</si>
  <si>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</si>
  <si>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</si>
  <si>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</si>
  <si>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</si>
  <si>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</si>
  <si>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</si>
  <si>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</si>
  <si>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</si>
  <si>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</si>
  <si>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</si>
  <si>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</si>
  <si>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</si>
  <si>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</si>
  <si>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</si>
  <si>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</si>
  <si>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</si>
  <si>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</si>
  <si>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</si>
  <si>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</si>
  <si>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</si>
  <si>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</si>
  <si>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</si>
  <si>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</si>
  <si>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</si>
  <si>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</si>
  <si>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</si>
  <si>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</si>
  <si>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</si>
  <si>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</si>
  <si>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</si>
  <si>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</si>
  <si>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</si>
  <si>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</si>
  <si>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</si>
  <si>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</si>
  <si>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</si>
  <si>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</si>
  <si>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</si>
  <si>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</si>
  <si>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</si>
  <si>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</si>
  <si>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</si>
  <si>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</si>
  <si>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</si>
  <si>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</si>
  <si>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</si>
  <si>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</si>
  <si>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</si>
  <si>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</si>
  <si>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</si>
  <si>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</si>
  <si>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</si>
  <si>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</si>
  <si>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</si>
  <si>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</si>
  <si>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</si>
  <si>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</si>
  <si>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</si>
  <si>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</si>
  <si>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</si>
  <si>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</si>
  <si>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</si>
  <si>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</si>
  <si>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</si>
  <si>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</si>
  <si>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</si>
  <si>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</si>
  <si>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</si>
  <si>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</si>
  <si>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</si>
  <si>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</si>
  <si>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</si>
  <si>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</si>
  <si>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</si>
  <si>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</si>
  <si>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</si>
  <si>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</si>
  <si>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</si>
  <si>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</si>
  <si>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</si>
  <si>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</si>
  <si>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</si>
  <si>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</si>
  <si>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</si>
  <si>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</si>
  <si>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</si>
  <si>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</si>
  <si>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</si>
  <si>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</si>
  <si>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</si>
  <si>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</si>
  <si>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</si>
  <si>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</si>
  <si>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</si>
  <si>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</si>
  <si>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</si>
  <si>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</si>
  <si>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</si>
  <si>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</si>
  <si>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</si>
  <si>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</si>
  <si>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</si>
  <si>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</si>
  <si>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</si>
  <si>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</si>
  <si>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</si>
  <si>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</si>
  <si>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</si>
  <si>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</si>
  <si>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</si>
  <si>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</si>
  <si>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</si>
  <si>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</si>
  <si>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</si>
  <si>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</si>
  <si>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</si>
  <si>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</si>
  <si>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</si>
  <si>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</si>
  <si>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</si>
  <si>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</si>
  <si>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</si>
  <si>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</si>
  <si>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</si>
  <si>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</si>
  <si>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</si>
  <si>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</si>
  <si>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</si>
  <si>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</si>
  <si>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</si>
  <si>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</si>
  <si>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</si>
  <si>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</si>
  <si>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</si>
  <si>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</si>
  <si>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</si>
  <si>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</si>
  <si>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</si>
  <si>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</si>
  <si>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</si>
  <si>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</si>
  <si>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</si>
  <si>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</si>
  <si>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</si>
  <si>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</si>
  <si>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</si>
  <si>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</si>
  <si>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</si>
  <si>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</si>
  <si>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</si>
  <si>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</si>
  <si>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</si>
  <si>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</si>
  <si>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</si>
  <si>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</si>
  <si>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</si>
  <si>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</si>
  <si>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</si>
  <si>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</si>
  <si>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</si>
  <si>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</si>
  <si>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</si>
  <si>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</si>
  <si>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</si>
  <si>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</si>
  <si>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</si>
  <si>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</si>
  <si>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</si>
  <si>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</si>
  <si>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</si>
  <si>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</si>
  <si>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</si>
  <si>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</si>
  <si>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</si>
  <si>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</si>
  <si>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</si>
  <si>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</si>
  <si>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</si>
  <si>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</si>
  <si>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</si>
  <si>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</si>
  <si>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</si>
  <si>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</si>
  <si>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</si>
  <si>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</si>
  <si>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</si>
  <si>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</si>
  <si>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</si>
  <si>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</si>
  <si>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</si>
  <si>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</si>
  <si>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</si>
  <si>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</si>
  <si>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</si>
  <si>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</si>
  <si>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</si>
  <si>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</si>
  <si>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</si>
  <si>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</si>
  <si>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</si>
  <si>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</si>
  <si>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</si>
  <si>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</si>
  <si>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</si>
  <si>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</si>
  <si>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</si>
  <si>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</si>
  <si>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</si>
  <si>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</si>
  <si>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</si>
  <si>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</si>
  <si>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</si>
  <si>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</si>
  <si>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</si>
  <si>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</si>
  <si>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</si>
  <si>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</si>
  <si>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</si>
  <si>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</si>
  <si>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</si>
  <si>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</si>
  <si>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</si>
  <si>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</si>
  <si>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</si>
  <si>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</si>
  <si>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</si>
  <si>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</si>
  <si>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</si>
  <si>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</si>
  <si>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</si>
  <si>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</si>
  <si>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</si>
  <si>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</si>
  <si>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</si>
  <si>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</si>
  <si>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</si>
  <si>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</si>
  <si>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</si>
  <si>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</si>
  <si>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</si>
  <si>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</si>
  <si>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</si>
  <si>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</si>
  <si>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</si>
  <si>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</si>
  <si>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</si>
  <si>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</si>
  <si>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</si>
  <si>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</si>
  <si>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</si>
  <si>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</si>
  <si>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</si>
  <si>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</si>
  <si>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</si>
  <si>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</si>
  <si>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</si>
  <si>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</si>
  <si>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</si>
  <si>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</si>
  <si>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</si>
  <si>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</si>
  <si>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</si>
  <si>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</si>
  <si>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</si>
  <si>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</si>
  <si>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</si>
  <si>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</si>
  <si>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</si>
  <si>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</si>
  <si>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</si>
  <si>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</si>
  <si>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</si>
  <si>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</si>
  <si>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</si>
  <si>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</si>
  <si>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</si>
  <si>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</si>
  <si>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</si>
  <si>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</si>
  <si>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</si>
  <si>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</si>
  <si>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</si>
  <si>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</si>
  <si>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</si>
  <si>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</si>
  <si>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</si>
  <si>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</si>
  <si>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</si>
  <si>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</si>
  <si>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</si>
  <si>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</si>
  <si>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</si>
  <si>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</si>
  <si>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</si>
  <si>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</si>
  <si>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</si>
  <si>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</si>
  <si>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</si>
  <si>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</si>
  <si>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</si>
  <si>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</si>
  <si>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</si>
  <si>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</si>
  <si>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</si>
  <si>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</si>
  <si>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</si>
  <si>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</si>
  <si>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</si>
  <si>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</si>
  <si>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</si>
  <si>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</si>
  <si>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</si>
  <si>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</si>
  <si>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</si>
  <si>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</si>
  <si>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</si>
  <si>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</si>
  <si>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</si>
  <si>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</si>
  <si>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</si>
  <si>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</si>
  <si>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</si>
  <si>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</si>
  <si>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</si>
  <si>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</si>
  <si>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</si>
  <si>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</si>
  <si>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</si>
  <si>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</si>
  <si>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</si>
  <si>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</si>
  <si>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</si>
  <si>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</si>
  <si>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</si>
  <si>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</si>
  <si>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</si>
  <si>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</si>
  <si>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</si>
  <si>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</si>
  <si>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</si>
  <si>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</si>
  <si>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</si>
  <si>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</si>
  <si>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</si>
  <si>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</si>
  <si>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</si>
  <si>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</si>
  <si>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</si>
  <si>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</si>
  <si>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</si>
  <si>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</si>
  <si>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</si>
  <si>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</si>
  <si>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</si>
  <si>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</si>
  <si>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</si>
  <si>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</si>
  <si>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</si>
  <si>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</si>
  <si>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</si>
  <si>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</si>
  <si>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</si>
  <si>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</si>
  <si>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</si>
  <si>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</si>
  <si>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</si>
  <si>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</si>
  <si>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</si>
  <si>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</si>
  <si>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</si>
  <si>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</si>
  <si>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</si>
  <si>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</si>
  <si>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</si>
  <si>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</si>
  <si>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</si>
  <si>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</si>
  <si>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</si>
  <si>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</si>
  <si>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</si>
  <si>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</si>
  <si>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</si>
  <si>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</si>
  <si>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</si>
  <si>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</si>
  <si>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</si>
  <si>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</si>
  <si>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</si>
  <si>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</si>
  <si>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</si>
  <si>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</si>
  <si>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</si>
  <si>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</si>
  <si>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</si>
  <si>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</si>
  <si>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</si>
  <si>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</si>
  <si>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</si>
  <si>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</si>
  <si>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</si>
  <si>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</si>
  <si>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</si>
  <si>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</si>
  <si>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</si>
  <si>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</si>
  <si>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</si>
  <si>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</si>
  <si>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</si>
  <si>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</si>
  <si>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</si>
  <si>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</si>
  <si>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</si>
  <si>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</si>
  <si>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</si>
  <si>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</si>
  <si>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</si>
  <si>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</si>
  <si>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</si>
  <si>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</si>
  <si>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</si>
  <si>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</si>
  <si>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</si>
  <si>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</si>
  <si>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</si>
  <si>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</si>
  <si>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</si>
  <si>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</si>
  <si>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</si>
  <si>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</si>
  <si>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</si>
  <si>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</si>
  <si>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</si>
  <si>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</si>
  <si>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</si>
  <si>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</si>
  <si>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</si>
  <si>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</si>
  <si>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</si>
  <si>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</si>
  <si>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</si>
  <si>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</si>
  <si>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</si>
  <si>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</si>
  <si>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</si>
  <si>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</si>
  <si>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</si>
  <si>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</si>
  <si>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</si>
  <si>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</si>
  <si>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</si>
  <si>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</si>
  <si>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</si>
  <si>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</si>
  <si>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</si>
  <si>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</si>
  <si>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</si>
  <si>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</si>
  <si>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</si>
  <si>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</si>
  <si>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</si>
  <si>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</si>
  <si>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</si>
  <si>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</si>
  <si>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</si>
  <si>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</si>
  <si>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</si>
  <si>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</si>
  <si>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</si>
  <si>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</si>
  <si>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</si>
  <si>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</si>
  <si>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</si>
  <si>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</si>
  <si>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</si>
  <si>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</si>
  <si>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</si>
  <si>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</si>
  <si>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</si>
  <si>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</si>
  <si>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</si>
  <si>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</si>
  <si>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</si>
  <si>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</si>
  <si>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</si>
  <si>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</si>
  <si>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</si>
  <si>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</si>
  <si>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</si>
  <si>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</si>
  <si>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</si>
  <si>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</si>
  <si>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</si>
  <si>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</si>
  <si>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</si>
  <si>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</si>
  <si>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</si>
  <si>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</si>
  <si>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</si>
  <si>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</si>
  <si>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</si>
  <si>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</si>
  <si>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</si>
  <si>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</si>
  <si>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</si>
  <si>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</si>
  <si>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</si>
  <si>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</si>
  <si>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</si>
  <si>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</si>
  <si>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</si>
  <si>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</si>
  <si>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</si>
  <si>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</si>
  <si>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</si>
  <si>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</si>
  <si>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</si>
  <si>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</si>
  <si>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</si>
  <si>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</si>
  <si>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</si>
  <si>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</si>
  <si>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</si>
  <si>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</si>
  <si>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</si>
  <si>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</si>
  <si>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</si>
  <si>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</si>
  <si>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</si>
  <si>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</si>
  <si>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</si>
  <si>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</si>
  <si>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</si>
  <si>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</si>
  <si>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</si>
  <si>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</si>
  <si>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</si>
  <si>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</si>
  <si>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</si>
  <si>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</si>
  <si>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</si>
  <si>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</si>
  <si>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</si>
  <si>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</si>
  <si>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</si>
  <si>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</si>
  <si>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</si>
  <si>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</si>
  <si>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</si>
  <si>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</si>
  <si>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</si>
  <si>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</si>
  <si>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</si>
  <si>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</si>
  <si>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</si>
  <si>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</si>
  <si>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</si>
  <si>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</si>
  <si>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</si>
  <si>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</si>
  <si>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</si>
  <si>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</si>
  <si>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</si>
  <si>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</si>
  <si>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</si>
  <si>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</si>
  <si>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</si>
  <si>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</si>
  <si>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</si>
  <si>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</si>
  <si>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</si>
  <si>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</si>
  <si>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</si>
  <si>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</si>
  <si>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</si>
  <si>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</si>
  <si>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</si>
  <si>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</si>
  <si>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</si>
  <si>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</si>
  <si>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</si>
  <si>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</si>
  <si>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</si>
  <si>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</si>
  <si>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</si>
  <si>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</si>
  <si>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</si>
  <si>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</si>
  <si>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</si>
  <si>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</si>
  <si>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</si>
  <si>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</si>
  <si>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</si>
  <si>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</si>
  <si>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</si>
  <si>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</si>
  <si>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</si>
  <si>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</si>
  <si>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</si>
  <si>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</si>
  <si>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</si>
  <si>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</si>
  <si>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</si>
  <si>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</si>
  <si>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</si>
  <si>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</si>
  <si>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</si>
  <si>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</si>
  <si>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</si>
  <si>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</si>
  <si>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</si>
  <si>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</si>
  <si>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</si>
  <si>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</si>
  <si>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</si>
  <si>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</si>
  <si>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</si>
  <si>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</si>
  <si>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</si>
  <si>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</si>
  <si>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</si>
  <si>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</si>
  <si>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</si>
  <si>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</si>
  <si>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</si>
  <si>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</si>
  <si>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</si>
  <si>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</si>
  <si>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</si>
  <si>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</si>
  <si>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</si>
  <si>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</si>
  <si>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</si>
  <si>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</si>
  <si>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</si>
  <si>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</si>
  <si>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</si>
  <si>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</si>
  <si>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</si>
  <si>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</si>
  <si>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</si>
  <si>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</si>
  <si>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</si>
  <si>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</si>
  <si>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</si>
  <si>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</si>
  <si>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</si>
  <si>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</si>
  <si>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</si>
  <si>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</si>
  <si>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</si>
  <si>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</si>
  <si>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</si>
  <si>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</si>
  <si>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</si>
  <si>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</si>
  <si>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</si>
  <si>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</si>
  <si>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</si>
  <si>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</si>
  <si>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</si>
  <si>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</si>
  <si>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</si>
  <si>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</si>
  <si>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</si>
  <si>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</si>
  <si>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</si>
  <si>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</si>
  <si>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</si>
  <si>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</si>
  <si>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</si>
  <si>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</si>
  <si>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</si>
  <si>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</si>
  <si>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</si>
  <si>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</si>
  <si>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</si>
  <si>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</si>
  <si>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</si>
  <si>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</si>
  <si>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</si>
  <si>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</si>
  <si>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</si>
  <si>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</si>
  <si>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</si>
  <si>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</si>
  <si>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</si>
  <si>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</si>
  <si>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</si>
  <si>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</si>
  <si>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</si>
  <si>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</si>
  <si>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</si>
  <si>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</si>
  <si>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</si>
  <si>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</si>
  <si>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</si>
  <si>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</si>
  <si>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</si>
  <si>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</si>
  <si>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</si>
  <si>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</si>
  <si>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</si>
  <si>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</si>
  <si>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</si>
  <si>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</si>
  <si>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</si>
  <si>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</si>
  <si>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</si>
  <si>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</si>
  <si>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</si>
  <si>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</si>
  <si>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</si>
  <si>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</si>
  <si>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</si>
  <si>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</si>
  <si>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</si>
  <si>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</si>
  <si>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</si>
  <si>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</si>
  <si>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</si>
  <si>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</si>
  <si>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</si>
  <si>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</si>
  <si>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</si>
  <si>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</si>
  <si>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</si>
  <si>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</si>
  <si>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</si>
  <si>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</si>
  <si>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</si>
  <si>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</si>
  <si>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</si>
  <si>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</si>
  <si>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</si>
  <si>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</si>
  <si>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</si>
  <si>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</si>
  <si>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</si>
  <si>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</si>
  <si>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</si>
  <si>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</si>
  <si>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</si>
  <si>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</si>
  <si>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</si>
  <si>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</si>
  <si>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</si>
  <si>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</si>
  <si>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</si>
  <si>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</si>
  <si>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</si>
  <si>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</si>
  <si>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</si>
  <si>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</si>
  <si>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</si>
  <si>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</si>
  <si>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</si>
  <si>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</si>
  <si>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</si>
  <si>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</si>
  <si>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</si>
  <si>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</si>
  <si>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</si>
  <si>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</si>
  <si>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</si>
  <si>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</si>
  <si>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</si>
  <si>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</si>
  <si>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</si>
  <si>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</si>
  <si>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</si>
  <si>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</si>
  <si>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</si>
  <si>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</si>
  <si>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</si>
  <si>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</si>
  <si>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</si>
  <si>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</si>
  <si>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</si>
  <si>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</si>
  <si>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</si>
  <si>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</si>
  <si>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</si>
  <si>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</si>
  <si>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</si>
  <si>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</si>
  <si>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</si>
  <si>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</si>
  <si>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</si>
  <si>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</si>
  <si>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</si>
  <si>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</si>
  <si>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</si>
  <si>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</si>
  <si>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</si>
  <si>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</si>
  <si>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</si>
  <si>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</si>
  <si>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</si>
  <si>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</si>
  <si>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</si>
  <si>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</si>
  <si>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</si>
  <si>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</si>
  <si>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</si>
  <si>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</si>
  <si>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</si>
  <si>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</si>
  <si>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</si>
  <si>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</si>
  <si>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</si>
  <si>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</si>
  <si>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</si>
  <si>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</si>
  <si>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</si>
  <si>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</si>
  <si>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</si>
  <si>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</si>
  <si>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</si>
  <si>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</si>
  <si>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</si>
  <si>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</si>
  <si>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</si>
  <si>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</si>
  <si>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</si>
  <si>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</si>
  <si>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</si>
  <si>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</si>
  <si>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</si>
  <si>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</si>
  <si>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</si>
  <si>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</si>
  <si>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</si>
  <si>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</si>
  <si>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</si>
  <si>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</si>
  <si>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</si>
  <si>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</si>
  <si>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</si>
  <si>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</si>
  <si>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</si>
  <si>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</si>
  <si>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</si>
  <si>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</si>
  <si>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</si>
  <si>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</si>
  <si>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</si>
  <si>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</si>
  <si>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</si>
  <si>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</si>
  <si>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</si>
  <si>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</si>
  <si>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</si>
  <si>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</si>
  <si>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</si>
  <si>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</si>
  <si>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</si>
  <si>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</si>
  <si>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</si>
  <si>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</si>
  <si>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</si>
  <si>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</si>
  <si>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</si>
  <si>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</si>
  <si>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</si>
  <si>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</si>
  <si>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</si>
  <si>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</si>
  <si>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</si>
  <si>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</si>
  <si>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</si>
  <si>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</si>
  <si>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</si>
  <si>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</si>
  <si>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</si>
  <si>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</si>
  <si>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</si>
  <si>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</si>
  <si>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</si>
  <si>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</si>
  <si>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</si>
  <si>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</si>
  <si>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</si>
  <si>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</si>
  <si>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</si>
  <si>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</si>
  <si>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</si>
  <si>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</si>
  <si>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</si>
  <si>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</si>
  <si>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</si>
  <si>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</si>
  <si>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</si>
  <si>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</si>
  <si>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</si>
  <si>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</si>
  <si>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</si>
  <si>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</si>
  <si>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</si>
  <si>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</si>
  <si>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</si>
  <si>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</si>
  <si>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</si>
  <si>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</si>
  <si>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</si>
  <si>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</si>
  <si>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</si>
  <si>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</si>
  <si>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</si>
  <si>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</si>
  <si>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</si>
  <si>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</si>
  <si>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</si>
  <si>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</si>
  <si>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</si>
  <si>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</si>
  <si>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</si>
  <si>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</si>
  <si>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</si>
  <si>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</si>
  <si>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</si>
  <si>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</si>
  <si>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</si>
  <si>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</si>
  <si>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</si>
  <si>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</si>
  <si>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</si>
  <si>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</si>
  <si>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</si>
  <si>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</si>
  <si>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</si>
  <si>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</si>
  <si>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</si>
  <si>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</si>
  <si>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</si>
  <si>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</si>
  <si>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</si>
  <si>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</si>
  <si>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</si>
  <si>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</si>
  <si>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</si>
  <si>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</si>
  <si>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</si>
  <si>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</si>
  <si>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</si>
  <si>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</si>
  <si>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</si>
  <si>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</si>
  <si>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</si>
  <si>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</si>
  <si>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</si>
  <si>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</si>
  <si>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</si>
  <si>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</si>
  <si>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</si>
  <si>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</si>
  <si>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</si>
  <si>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</si>
  <si>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</si>
  <si>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</si>
  <si>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</si>
  <si>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</si>
  <si>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</si>
  <si>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</si>
  <si>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</si>
  <si>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</si>
  <si>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</si>
  <si>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</si>
  <si>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</si>
  <si>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</si>
  <si>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</si>
  <si>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</si>
  <si>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</si>
  <si>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</si>
  <si>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</si>
  <si>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</si>
  <si>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</si>
  <si>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</si>
  <si>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</si>
  <si>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</si>
  <si>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</si>
  <si>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</si>
  <si>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</si>
  <si>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</si>
  <si>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</si>
  <si>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</si>
  <si>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</si>
  <si>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</si>
  <si>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</si>
  <si>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</si>
  <si>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</si>
  <si>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</si>
  <si>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</si>
  <si>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</si>
  <si>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</si>
  <si>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</si>
  <si>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</si>
  <si>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</si>
  <si>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</si>
  <si>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</si>
  <si>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</si>
  <si>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</si>
  <si>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</si>
  <si>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</si>
  <si>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</si>
  <si>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</si>
  <si>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</si>
  <si>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</si>
  <si>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</si>
  <si>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</si>
  <si>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</si>
  <si>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</si>
  <si>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</si>
  <si>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</si>
  <si>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</si>
  <si>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</si>
  <si>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</si>
  <si>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</si>
  <si>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</si>
  <si>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</si>
  <si>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</si>
  <si>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</si>
  <si>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</si>
  <si>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</si>
  <si>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</si>
  <si>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</si>
  <si>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</si>
  <si>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</si>
  <si>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</si>
  <si>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</si>
  <si>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</si>
  <si>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</si>
  <si>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</si>
  <si>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</si>
  <si>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</si>
  <si>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</si>
  <si>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</si>
  <si>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</si>
  <si>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</si>
  <si>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</si>
  <si>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</si>
  <si>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</si>
  <si>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</si>
  <si>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</si>
  <si>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</si>
  <si>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</si>
  <si>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</si>
  <si>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</si>
  <si>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</si>
  <si>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</si>
  <si>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</si>
  <si>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</si>
  <si>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</si>
  <si>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</si>
  <si>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</si>
  <si>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</si>
  <si>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</si>
  <si>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</si>
  <si>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</si>
  <si>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</si>
  <si>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</si>
  <si>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</si>
  <si>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</si>
  <si>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</si>
  <si>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</si>
  <si>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</si>
  <si>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</si>
  <si>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</si>
  <si>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</si>
  <si>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</si>
  <si>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</si>
  <si>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</si>
  <si>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</si>
  <si>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</si>
  <si>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</si>
  <si>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</si>
  <si>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</si>
  <si>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</si>
  <si>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</si>
  <si>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</si>
  <si>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</si>
  <si>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</si>
  <si>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</si>
  <si>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</si>
  <si>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</si>
  <si>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</si>
  <si>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</si>
  <si>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</si>
  <si>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</si>
  <si>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</si>
  <si>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</si>
  <si>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</si>
  <si>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</si>
  <si>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</si>
  <si>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</si>
  <si>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</si>
  <si>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</si>
  <si>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</si>
  <si>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</si>
  <si>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</si>
  <si>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</si>
  <si>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</si>
  <si>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</si>
  <si>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</si>
  <si>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</si>
  <si>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</si>
  <si>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</si>
  <si>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</si>
  <si>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</si>
  <si>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</si>
  <si>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</si>
  <si>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</si>
  <si>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</si>
  <si>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</si>
  <si>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</si>
  <si>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</si>
  <si>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</si>
  <si>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</si>
  <si>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</si>
  <si>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</si>
  <si>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</si>
  <si>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</si>
  <si>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</si>
  <si>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</si>
  <si>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</si>
  <si>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</si>
  <si>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</si>
  <si>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</si>
  <si>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</si>
  <si>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</si>
  <si>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</si>
  <si>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</si>
  <si>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</si>
  <si>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</si>
  <si>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</si>
  <si>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</si>
  <si>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</si>
  <si>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</si>
  <si>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</si>
  <si>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</si>
  <si>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</si>
  <si>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</si>
  <si>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</si>
  <si>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</si>
  <si>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</si>
  <si>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</si>
  <si>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</si>
  <si>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</si>
  <si>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</si>
  <si>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</si>
  <si>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</si>
  <si>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</si>
  <si>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</si>
  <si>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</si>
  <si>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</si>
  <si>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</si>
  <si>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</si>
  <si>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</si>
  <si>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</si>
  <si>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</si>
  <si>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</si>
  <si>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</si>
  <si>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</si>
  <si>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</si>
  <si>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</si>
  <si>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</si>
  <si>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</si>
  <si>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</si>
  <si>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</si>
  <si>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</si>
  <si>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</si>
  <si>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</si>
  <si>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</si>
  <si>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</si>
  <si>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</si>
  <si>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</si>
  <si>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</si>
  <si>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</si>
  <si>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</si>
  <si>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</si>
  <si>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</si>
  <si>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</si>
  <si>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</si>
  <si>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</si>
  <si>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</si>
  <si>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</si>
  <si>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</si>
  <si>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</si>
  <si>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</si>
  <si>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</si>
  <si>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</si>
  <si>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</si>
  <si>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</si>
  <si>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</si>
  <si>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</si>
  <si>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</si>
  <si>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</si>
  <si>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</si>
  <si>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</si>
  <si>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</si>
  <si>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</si>
  <si>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</si>
  <si>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</si>
  <si>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</si>
  <si>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</si>
  <si>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</si>
  <si>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</si>
  <si>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</si>
  <si>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</si>
  <si>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</si>
  <si>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</si>
  <si>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</si>
  <si>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</si>
  <si>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</si>
  <si>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</si>
  <si>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</si>
  <si>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</si>
  <si>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</si>
  <si>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</si>
  <si>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</si>
  <si>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</si>
  <si>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</si>
  <si>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</si>
  <si>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</si>
  <si>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</si>
  <si>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</si>
  <si>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</si>
  <si>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</si>
  <si>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</si>
  <si>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</si>
  <si>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</si>
  <si>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</si>
  <si>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</si>
  <si>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</si>
  <si>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</si>
  <si>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</si>
  <si>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</si>
  <si>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</si>
  <si>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</si>
  <si>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</si>
  <si>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</si>
  <si>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</si>
  <si>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</si>
  <si>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</si>
  <si>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</si>
  <si>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</si>
  <si>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</si>
  <si>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</si>
  <si>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</si>
  <si>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</si>
  <si>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</si>
  <si>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</si>
  <si>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</si>
  <si>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</si>
  <si>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</si>
  <si>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</si>
  <si>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</si>
  <si>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</si>
  <si>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</si>
  <si>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</si>
  <si>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</si>
  <si>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</si>
  <si>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</si>
  <si>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</si>
  <si>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</si>
  <si>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</si>
  <si>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</si>
  <si>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</si>
  <si>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</si>
  <si>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</si>
  <si>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</si>
  <si>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</si>
  <si>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</si>
  <si>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</si>
  <si>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</si>
  <si>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</si>
  <si>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</si>
  <si>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</si>
  <si>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</si>
  <si>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</si>
  <si>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</si>
  <si>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</si>
  <si>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</si>
  <si>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</si>
  <si>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</si>
  <si>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</si>
  <si>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</si>
  <si>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</si>
  <si>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</si>
  <si>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</si>
  <si>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</si>
  <si>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</si>
  <si>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</si>
  <si>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</si>
  <si>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</si>
  <si>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</si>
  <si>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</si>
  <si>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</si>
  <si>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</si>
  <si>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</si>
  <si>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</si>
  <si>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</si>
  <si>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</si>
  <si>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</si>
  <si>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</si>
  <si>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</si>
  <si>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</si>
  <si>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</si>
  <si>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</si>
  <si>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</si>
  <si>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</si>
  <si>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</si>
  <si>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</si>
  <si>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</si>
  <si>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</si>
  <si>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</si>
  <si>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</si>
  <si>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</si>
  <si>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</si>
  <si>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</si>
  <si>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</si>
  <si>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</si>
  <si>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</si>
  <si>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</si>
  <si>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</si>
  <si>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</si>
  <si>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</si>
  <si>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</si>
  <si>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</si>
  <si>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</si>
  <si>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</si>
  <si>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</si>
  <si>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</si>
  <si>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</si>
  <si>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</si>
  <si>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</si>
  <si>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</si>
  <si>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</si>
  <si>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</si>
  <si>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</si>
  <si>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</si>
  <si>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</si>
  <si>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</si>
  <si>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</si>
  <si>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</si>
  <si>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</si>
  <si>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</si>
  <si>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</si>
  <si>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</si>
  <si>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</si>
  <si>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</si>
  <si>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</si>
  <si>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</si>
  <si>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</si>
  <si>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</si>
  <si>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</si>
  <si>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</si>
  <si>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</si>
  <si>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</si>
  <si>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</si>
  <si>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</si>
  <si>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</si>
  <si>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</si>
  <si>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</si>
  <si>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</si>
  <si>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</si>
  <si>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</si>
  <si>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</si>
  <si>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</si>
  <si>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</si>
  <si>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</si>
  <si>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</si>
  <si>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</si>
  <si>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</si>
  <si>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</si>
  <si>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</si>
  <si>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</si>
  <si>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</si>
  <si>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</si>
  <si>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</si>
  <si>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</si>
  <si>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</si>
  <si>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</si>
  <si>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</si>
  <si>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</si>
  <si>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</si>
  <si>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</si>
  <si>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</si>
  <si>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</si>
  <si>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</si>
  <si>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</si>
  <si>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</si>
  <si>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</si>
  <si>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</si>
  <si>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</si>
  <si>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</si>
  <si>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</si>
  <si>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</si>
  <si>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</si>
  <si>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</si>
  <si>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</si>
  <si>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</si>
  <si>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</si>
  <si>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</si>
  <si>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</si>
  <si>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</si>
  <si>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</si>
  <si>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</si>
  <si>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</si>
  <si>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</si>
  <si>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</si>
  <si>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</si>
  <si>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</si>
  <si>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</si>
  <si>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</si>
  <si>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</si>
  <si>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</si>
  <si>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</si>
  <si>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</si>
  <si>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</si>
  <si>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</si>
  <si>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</si>
  <si>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</si>
  <si>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</si>
  <si>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</si>
  <si>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</si>
  <si>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</si>
  <si>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</si>
  <si>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</si>
  <si>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</si>
  <si>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</si>
  <si>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</si>
  <si>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</si>
  <si>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</si>
  <si>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</si>
  <si>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</si>
  <si>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</si>
  <si>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</si>
  <si>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</si>
  <si>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</si>
  <si>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</si>
  <si>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</si>
  <si>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</si>
  <si>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</si>
  <si>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</si>
  <si>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</si>
  <si>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</si>
  <si>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</si>
  <si>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</si>
  <si>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</si>
  <si>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</si>
  <si>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</si>
  <si>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</si>
  <si>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</si>
  <si>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</si>
  <si>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</si>
  <si>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</si>
  <si>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</si>
  <si>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</si>
  <si>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</si>
  <si>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</si>
  <si>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</si>
  <si>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</si>
  <si>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</si>
  <si>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</si>
  <si>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</si>
  <si>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</si>
  <si>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</si>
  <si>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</si>
  <si>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</si>
  <si>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</si>
  <si>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</si>
  <si>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</si>
  <si>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</si>
  <si>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</si>
  <si>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</si>
  <si>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</si>
  <si>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</si>
  <si>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</si>
  <si>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</si>
  <si>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</si>
  <si>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</si>
  <si>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</si>
  <si>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</si>
  <si>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</si>
  <si>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</si>
  <si>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</si>
  <si>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</si>
  <si>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</si>
  <si>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</si>
  <si>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</si>
  <si>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</si>
  <si>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</si>
  <si>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</si>
  <si>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</si>
  <si>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</si>
  <si>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</si>
  <si>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</si>
  <si>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</si>
  <si>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</si>
  <si>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</si>
  <si>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</si>
  <si>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</si>
  <si>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</si>
  <si>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</si>
  <si>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</si>
  <si>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</si>
  <si>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</si>
  <si>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</si>
  <si>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</si>
  <si>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</si>
  <si>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</si>
  <si>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</si>
  <si>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</si>
  <si>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</si>
  <si>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</si>
  <si>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</si>
  <si>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</si>
  <si>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</si>
  <si>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</si>
  <si>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</si>
  <si>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</si>
  <si>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</si>
  <si>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</si>
  <si>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</si>
  <si>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</si>
  <si>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</si>
  <si>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</si>
  <si>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</si>
  <si>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</si>
  <si>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</si>
  <si>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</si>
  <si>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</si>
  <si>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</si>
  <si>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</si>
  <si>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</si>
  <si>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</si>
  <si>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</si>
  <si>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</si>
  <si>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</si>
  <si>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</si>
  <si>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</si>
  <si>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</si>
  <si>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</si>
  <si>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</si>
  <si>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</si>
  <si>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</si>
  <si>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</si>
  <si>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</si>
  <si>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</si>
  <si>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</si>
  <si>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</si>
  <si>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</si>
  <si>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</si>
  <si>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</si>
  <si>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</si>
  <si>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</si>
  <si>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</si>
  <si>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</si>
  <si>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</si>
  <si>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</si>
  <si>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</si>
  <si>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</si>
  <si>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</si>
  <si>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</si>
  <si>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</si>
  <si>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</si>
  <si>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</si>
  <si>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</si>
  <si>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</si>
  <si>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</si>
  <si>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</si>
  <si>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</si>
  <si>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</si>
  <si>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</si>
  <si>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</si>
  <si>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</si>
  <si>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</si>
  <si>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</si>
  <si>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</si>
  <si>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</si>
  <si>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</si>
  <si>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</si>
  <si>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</si>
  <si>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</si>
  <si>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</si>
  <si>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</si>
  <si>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</si>
  <si>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</si>
  <si>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</si>
  <si>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</si>
  <si>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</si>
  <si>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</si>
  <si>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</si>
  <si>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</si>
  <si>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</si>
  <si>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</si>
  <si>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</si>
  <si>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</si>
  <si>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</si>
  <si>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</si>
  <si>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</si>
  <si>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</si>
  <si>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</si>
  <si>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</si>
  <si>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</si>
  <si>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</si>
  <si>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</si>
  <si>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</si>
  <si>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</si>
  <si>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</si>
  <si>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</si>
  <si>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</si>
  <si>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</si>
  <si>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</si>
  <si>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</si>
  <si>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</si>
  <si>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</si>
  <si>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</si>
  <si>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</si>
  <si>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</si>
  <si>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</si>
  <si>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</si>
  <si>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</si>
  <si>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</si>
  <si>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</si>
  <si>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</si>
  <si>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</si>
  <si>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</si>
  <si>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</si>
  <si>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</si>
  <si>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</si>
  <si>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</si>
  <si>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</si>
  <si>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</si>
  <si>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</si>
  <si>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</si>
  <si>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</si>
  <si>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</si>
  <si>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</si>
  <si>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</si>
  <si>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</si>
  <si>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</si>
  <si>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</si>
  <si>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</si>
  <si>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</si>
  <si>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</si>
  <si>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</si>
  <si>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</si>
  <si>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</si>
  <si>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</si>
  <si>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</si>
  <si>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</si>
  <si>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</si>
  <si>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</si>
  <si>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</si>
  <si>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</si>
  <si>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</si>
  <si>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</si>
  <si>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</si>
  <si>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</si>
  <si>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</si>
  <si>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</si>
  <si>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</si>
  <si>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</si>
  <si>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</si>
  <si>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</si>
  <si>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</si>
  <si>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</si>
  <si>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</si>
  <si>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</si>
  <si>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</si>
  <si>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</si>
  <si>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</si>
  <si>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</si>
  <si>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</si>
  <si>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</si>
  <si>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</si>
  <si>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</si>
  <si>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</si>
  <si>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</si>
  <si>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</si>
  <si>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</si>
  <si>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</si>
  <si>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</si>
  <si>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</si>
  <si>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</si>
  <si>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</si>
  <si>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</si>
  <si>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</si>
  <si>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</si>
  <si>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</si>
  <si>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</si>
  <si>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</si>
  <si>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</si>
  <si>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</si>
  <si>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</si>
  <si>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</si>
  <si>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</si>
  <si>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</si>
  <si>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</si>
  <si>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</si>
  <si>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</si>
  <si>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</si>
  <si>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</si>
  <si>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</si>
  <si>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</si>
  <si>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</si>
  <si>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</si>
  <si>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</si>
  <si>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</si>
  <si>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</si>
  <si>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</si>
  <si>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</si>
  <si>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</si>
  <si>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</si>
  <si>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</si>
  <si>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</si>
  <si>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</si>
  <si>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</si>
  <si>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</si>
  <si>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</si>
  <si>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</si>
  <si>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</si>
  <si>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</si>
  <si>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</si>
  <si>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</si>
  <si>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</si>
  <si>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</si>
  <si>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</si>
  <si>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</si>
  <si>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</si>
  <si>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</si>
  <si>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</si>
  <si>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</si>
  <si>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</si>
  <si>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</si>
  <si>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</si>
  <si>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</si>
  <si>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</si>
  <si>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</si>
  <si>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</si>
  <si>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</si>
  <si>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</si>
  <si>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</si>
  <si>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</si>
  <si>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</si>
  <si>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</si>
  <si>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</si>
  <si>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</si>
  <si>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</si>
  <si>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</si>
  <si>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</si>
  <si>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</si>
  <si>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</si>
  <si>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</si>
  <si>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</si>
  <si>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</si>
  <si>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</si>
  <si>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</si>
  <si>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</si>
  <si>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</si>
  <si>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</si>
  <si>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</si>
  <si>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</si>
  <si>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</si>
  <si>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</si>
  <si>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</si>
  <si>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</si>
  <si>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</si>
  <si>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</si>
  <si>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</si>
  <si>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</si>
  <si>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</si>
  <si>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</si>
  <si>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</si>
  <si>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</si>
  <si>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</si>
  <si>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</si>
  <si>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</si>
  <si>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</si>
  <si>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</si>
  <si>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</si>
  <si>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</si>
  <si>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</si>
  <si>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</si>
  <si>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</si>
  <si>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</si>
  <si>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</si>
  <si>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</si>
  <si>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</si>
  <si>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</si>
  <si>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</si>
  <si>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</si>
  <si>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</si>
  <si>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</si>
  <si>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</si>
  <si>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</si>
  <si>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</si>
  <si>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</si>
  <si>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</si>
  <si>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</si>
  <si>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</si>
  <si>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</si>
  <si>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</si>
  <si>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</si>
  <si>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</si>
  <si>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</si>
  <si>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</si>
  <si>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</si>
  <si>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</si>
  <si>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</si>
  <si>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</si>
  <si>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</si>
  <si>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</si>
  <si>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</si>
  <si>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</si>
  <si>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</si>
  <si>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</si>
  <si>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</si>
  <si>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</si>
  <si>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</si>
  <si>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</si>
  <si>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</si>
  <si>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</si>
  <si>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</si>
  <si>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</si>
  <si>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</si>
  <si>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</si>
  <si>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</si>
  <si>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</si>
  <si>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</si>
  <si>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</si>
  <si>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</si>
  <si>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</si>
  <si>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</si>
  <si>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</si>
  <si>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</si>
  <si>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</si>
  <si>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</si>
  <si>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</si>
  <si>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</si>
  <si>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</si>
  <si>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</si>
  <si>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</si>
  <si>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</si>
  <si>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</si>
  <si>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</si>
  <si>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</si>
  <si>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</si>
  <si>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</si>
  <si>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</si>
  <si>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</si>
  <si>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</si>
  <si>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</si>
  <si>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</si>
  <si>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</si>
  <si>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</si>
  <si>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</si>
  <si>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</si>
  <si>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</si>
  <si>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</si>
  <si>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</si>
  <si>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</si>
  <si>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</si>
  <si>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</si>
  <si>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</si>
  <si>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</si>
  <si>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</si>
  <si>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</si>
  <si>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</si>
  <si>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</si>
  <si>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</si>
  <si>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</si>
  <si>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</si>
  <si>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</si>
  <si>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</si>
  <si>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</si>
  <si>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</si>
  <si>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</si>
  <si>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</si>
  <si>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</si>
  <si>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</si>
  <si>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</si>
  <si>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</si>
  <si>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</si>
  <si>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</si>
  <si>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</si>
  <si>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</si>
  <si>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</si>
  <si>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</si>
  <si>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</si>
  <si>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</si>
  <si>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</si>
  <si>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</si>
  <si>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</si>
  <si>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</si>
  <si>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</si>
  <si>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</si>
  <si>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</si>
  <si>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</si>
  <si>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</si>
  <si>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</si>
  <si>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</si>
  <si>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</si>
  <si>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</si>
  <si>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</si>
  <si>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</si>
  <si>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</si>
  <si>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</si>
  <si>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</si>
  <si>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</si>
  <si>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</si>
  <si>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</si>
  <si>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</si>
  <si>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</si>
  <si>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</si>
  <si>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</si>
  <si>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</si>
  <si>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</si>
  <si>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</si>
  <si>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</si>
  <si>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</si>
  <si>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</si>
  <si>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</si>
  <si>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</si>
  <si>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</si>
  <si>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</si>
  <si>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</si>
  <si>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</si>
  <si>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</si>
  <si>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</si>
  <si>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</si>
  <si>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</si>
  <si>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</si>
  <si>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</si>
  <si>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</si>
  <si>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</si>
  <si>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</si>
  <si>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</si>
  <si>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</si>
  <si>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</si>
  <si>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</si>
  <si>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</si>
  <si>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</si>
  <si>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</si>
  <si>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</si>
  <si>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</si>
  <si>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</si>
  <si>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</si>
  <si>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</si>
  <si>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</si>
  <si>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</si>
  <si>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</si>
  <si>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</si>
  <si>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</si>
  <si>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</si>
  <si>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</si>
  <si>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</si>
  <si>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</si>
  <si>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</si>
  <si>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</si>
  <si>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</si>
  <si>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</si>
  <si>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</si>
  <si>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</si>
  <si>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</si>
  <si>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</si>
  <si>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</si>
  <si>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</si>
  <si>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</si>
  <si>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</si>
  <si>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</si>
  <si>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</si>
  <si>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</si>
  <si>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</si>
  <si>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</si>
  <si>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</si>
  <si>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</si>
  <si>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</si>
  <si>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</si>
  <si>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</si>
  <si>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</si>
  <si>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</si>
  <si>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</si>
  <si>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</si>
  <si>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</si>
  <si>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</si>
  <si>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</si>
  <si>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</si>
  <si>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</si>
  <si>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</si>
  <si>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</si>
  <si>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</si>
  <si>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</si>
  <si>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</si>
  <si>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</si>
  <si>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</si>
  <si>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</si>
  <si>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</si>
  <si>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</si>
  <si>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</si>
  <si>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</si>
  <si>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</si>
  <si>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</si>
  <si>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</si>
  <si>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</si>
  <si>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</si>
  <si>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</si>
  <si>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</si>
  <si>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</si>
  <si>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</si>
  <si>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</si>
  <si>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</si>
  <si>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</si>
  <si>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</si>
  <si>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</si>
  <si>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</si>
  <si>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</si>
  <si>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</si>
  <si>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</si>
  <si>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</si>
  <si>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</si>
  <si>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</si>
  <si>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</si>
  <si>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</si>
  <si>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</si>
  <si>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</si>
  <si>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</si>
  <si>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</si>
  <si>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</si>
  <si>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</si>
  <si>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</si>
  <si>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</si>
  <si>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</si>
  <si>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</si>
  <si>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</si>
  <si>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</si>
  <si>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</si>
  <si>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</si>
  <si>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</si>
  <si>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</si>
  <si>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</si>
  <si>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</si>
  <si>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</si>
  <si>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</si>
  <si>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</si>
  <si>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</si>
  <si>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</si>
  <si>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</si>
  <si>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</si>
  <si>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</si>
  <si>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</si>
  <si>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</si>
  <si>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</si>
  <si>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</si>
  <si>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</si>
  <si>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</si>
  <si>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</si>
  <si>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</si>
  <si>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</si>
  <si>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</si>
  <si>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</si>
  <si>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</si>
  <si>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</si>
  <si>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</si>
  <si>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</si>
  <si>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</si>
  <si>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</si>
  <si>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</si>
  <si>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</si>
  <si>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</si>
  <si>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</si>
  <si>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</si>
  <si>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</si>
  <si>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</si>
  <si>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</si>
  <si>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</si>
  <si>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</si>
  <si>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</si>
  <si>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</si>
  <si>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</si>
  <si>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</si>
  <si>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</si>
  <si>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</si>
  <si>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</si>
  <si>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</si>
  <si>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</si>
  <si>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</si>
  <si>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</si>
  <si>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</si>
  <si>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</si>
  <si>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</si>
  <si>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</si>
  <si>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</si>
  <si>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</si>
  <si>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</si>
  <si>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</si>
  <si>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</si>
  <si>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</si>
  <si>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</si>
  <si>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</si>
  <si>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</si>
  <si>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</si>
  <si>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</si>
  <si>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</si>
  <si>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</si>
  <si>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</si>
  <si>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</si>
  <si>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</si>
  <si>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</si>
  <si>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</si>
  <si>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</si>
  <si>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</si>
  <si>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</si>
  <si>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</si>
  <si>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</si>
  <si>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</si>
  <si>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</si>
  <si>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</si>
  <si>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</si>
  <si>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</si>
  <si>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</si>
  <si>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</si>
  <si>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</si>
  <si>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</si>
  <si>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</si>
  <si>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</si>
  <si>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</si>
  <si>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</si>
  <si>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</si>
  <si>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</si>
  <si>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</si>
  <si>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</si>
  <si>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</si>
  <si>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</si>
  <si>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</si>
  <si>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</si>
  <si>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</si>
  <si>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</si>
  <si>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</si>
  <si>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</si>
  <si>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</si>
  <si>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</si>
  <si>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</si>
  <si>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</si>
  <si>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</si>
  <si>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</si>
  <si>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</si>
  <si>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</si>
  <si>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</si>
  <si>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</si>
  <si>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</si>
  <si>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</si>
  <si>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</si>
  <si>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</si>
  <si>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</si>
  <si>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</si>
  <si>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</si>
  <si>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</si>
  <si>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</si>
  <si>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</si>
  <si>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</si>
  <si>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</si>
  <si>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</si>
  <si>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</si>
  <si>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</si>
  <si>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</si>
  <si>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</si>
  <si>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</si>
  <si>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</si>
  <si>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</si>
  <si>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</si>
  <si>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</si>
  <si>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</si>
  <si>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</si>
  <si>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</si>
  <si>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</si>
  <si>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</si>
  <si>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</si>
  <si>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</si>
  <si>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</si>
  <si>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</si>
  <si>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</si>
  <si>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</si>
  <si>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</si>
  <si>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</si>
  <si>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</si>
  <si>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</si>
  <si>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</si>
  <si>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</si>
  <si>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</si>
  <si>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</si>
  <si>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</si>
  <si>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</si>
  <si>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</si>
  <si>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</si>
  <si>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</si>
  <si>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</si>
  <si>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</si>
  <si>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</si>
  <si>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</si>
  <si>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</si>
  <si>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</si>
  <si>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</si>
  <si>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</si>
  <si>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</si>
  <si>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</si>
  <si>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</si>
  <si>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</si>
  <si>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</si>
  <si>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</si>
  <si>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</si>
  <si>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</si>
  <si>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</si>
  <si>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</si>
  <si>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</si>
  <si>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</si>
  <si>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</si>
  <si>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</si>
  <si>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</si>
  <si>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</si>
  <si>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</si>
  <si>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</si>
  <si>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</si>
  <si>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</si>
  <si>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</si>
  <si>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</si>
  <si>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</si>
  <si>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</si>
  <si>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</si>
  <si>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</si>
  <si>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</si>
  <si>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</si>
  <si>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</si>
  <si>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</si>
  <si>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</si>
  <si>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</si>
  <si>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</si>
  <si>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</si>
  <si>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</si>
  <si>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</si>
  <si>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</si>
  <si>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</si>
  <si>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</si>
  <si>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</si>
  <si>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</si>
  <si>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</si>
  <si>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</si>
  <si>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</si>
  <si>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</si>
  <si>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</si>
  <si>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</si>
  <si>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</si>
  <si>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</si>
  <si>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</si>
  <si>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</si>
  <si>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</si>
  <si>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</si>
  <si>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</si>
  <si>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</si>
  <si>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</si>
  <si>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</si>
  <si>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</si>
  <si>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</si>
  <si>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</si>
  <si>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</si>
  <si>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</si>
  <si>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</si>
  <si>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</si>
  <si>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</si>
  <si>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</si>
  <si>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</si>
  <si>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</si>
  <si>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</si>
  <si>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</si>
  <si>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</si>
  <si>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</si>
  <si>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</si>
  <si>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</si>
  <si>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</si>
  <si>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</si>
  <si>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</si>
  <si>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</si>
  <si>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</si>
  <si>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</si>
  <si>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</si>
  <si>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</si>
  <si>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</si>
  <si>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</si>
  <si>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</si>
  <si>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</si>
  <si>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</si>
  <si>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</si>
  <si>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</si>
  <si>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</si>
  <si>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</si>
  <si>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</si>
  <si>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</si>
  <si>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</si>
  <si>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</si>
  <si>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</si>
  <si>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</si>
  <si>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</si>
  <si>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</si>
  <si>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</si>
  <si>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</si>
  <si>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</si>
  <si>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</si>
  <si>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</si>
  <si>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</si>
  <si>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</si>
  <si>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</si>
  <si>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</si>
  <si>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</si>
  <si>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</si>
  <si>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</si>
  <si>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</si>
  <si>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</si>
  <si>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</si>
  <si>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</si>
  <si>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</si>
  <si>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</si>
  <si>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</si>
  <si>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</si>
  <si>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</si>
  <si>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</si>
  <si>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</si>
  <si>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</si>
  <si>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</si>
  <si>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</si>
  <si>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</si>
  <si>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</si>
  <si>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</si>
  <si>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</si>
  <si>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</si>
  <si>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</si>
  <si>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</si>
  <si>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</si>
  <si>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</si>
  <si>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</si>
  <si>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</si>
  <si>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</si>
  <si>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</si>
  <si>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</si>
  <si>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</si>
  <si>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</si>
  <si>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</si>
  <si>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</si>
  <si>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</si>
  <si>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</si>
  <si>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</si>
  <si>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</si>
  <si>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</si>
  <si>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</si>
  <si>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</si>
  <si>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</si>
  <si>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</si>
  <si>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</si>
  <si>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</si>
  <si>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</si>
  <si>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</si>
  <si>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</si>
  <si>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</si>
  <si>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</si>
  <si>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</si>
  <si>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</si>
  <si>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</si>
  <si>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</si>
  <si>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</si>
  <si>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</si>
  <si>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</si>
  <si>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</si>
  <si>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</si>
  <si>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</si>
  <si>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</si>
  <si>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</si>
  <si>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</si>
  <si>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</si>
  <si>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</si>
  <si>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</si>
  <si>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</si>
  <si>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</si>
  <si>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</si>
  <si>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</si>
  <si>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</si>
  <si>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</si>
  <si>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</si>
  <si>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</si>
  <si>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</si>
  <si>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</si>
  <si>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</si>
  <si>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</si>
  <si>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</si>
  <si>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</si>
  <si>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</si>
  <si>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</si>
  <si>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</si>
  <si>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</si>
  <si>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</si>
  <si>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</si>
  <si>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</si>
  <si>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</si>
  <si>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</si>
  <si>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</si>
  <si>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</si>
  <si>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</si>
  <si>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</si>
  <si>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</si>
  <si>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</si>
  <si>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</si>
  <si>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</si>
  <si>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</si>
  <si>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</si>
  <si>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</si>
  <si>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</si>
  <si>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</si>
  <si>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</si>
  <si>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</si>
  <si>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</si>
  <si>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</si>
  <si>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</si>
  <si>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</si>
  <si>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</si>
  <si>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</si>
  <si>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</si>
  <si>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</si>
  <si>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</si>
  <si>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</si>
  <si>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</si>
  <si>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</si>
  <si>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</si>
  <si>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</si>
  <si>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</si>
  <si>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</si>
  <si>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</si>
  <si>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</si>
  <si>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</si>
  <si>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</si>
  <si>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</si>
  <si>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</si>
  <si>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</si>
  <si>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</si>
  <si>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</si>
  <si>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</si>
  <si>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</si>
  <si>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</si>
  <si>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</si>
  <si>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</si>
  <si>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</si>
  <si>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</si>
  <si>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</si>
  <si>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</si>
  <si>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</si>
  <si>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</si>
  <si>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</si>
  <si>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</si>
  <si>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</si>
  <si>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</si>
  <si>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</si>
  <si>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</si>
  <si>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</si>
  <si>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</si>
  <si>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</si>
  <si>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</si>
  <si>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</si>
  <si>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</si>
  <si>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</si>
  <si>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</si>
  <si>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</si>
  <si>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</si>
  <si>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</si>
  <si>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</si>
  <si>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</si>
  <si>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</si>
  <si>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</si>
  <si>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</si>
  <si>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</si>
  <si>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</si>
  <si>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</si>
  <si>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</si>
  <si>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</si>
  <si>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</si>
  <si>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</si>
  <si>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</si>
  <si>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</si>
  <si>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</si>
  <si>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</si>
  <si>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</si>
  <si>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</si>
  <si>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</si>
  <si>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</si>
  <si>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</si>
  <si>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</si>
  <si>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</si>
  <si>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</si>
  <si>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</si>
  <si>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</si>
  <si>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</si>
  <si>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</si>
  <si>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</si>
  <si>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</si>
  <si>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</si>
  <si>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</si>
  <si>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</si>
  <si>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</si>
  <si>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</si>
  <si>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</si>
  <si>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</si>
  <si>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</si>
  <si>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</si>
  <si>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</si>
  <si>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</si>
  <si>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</si>
  <si>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</si>
  <si>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</si>
  <si>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</si>
  <si>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</si>
  <si>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</si>
  <si>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</si>
  <si>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</si>
  <si>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</si>
  <si>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</si>
  <si>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</si>
  <si>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</si>
  <si>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</si>
  <si>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</si>
  <si>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</si>
  <si>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</si>
  <si>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</si>
  <si>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</si>
  <si>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</si>
  <si>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</si>
  <si>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</si>
  <si>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</si>
  <si>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</si>
  <si>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</si>
  <si>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</si>
  <si>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</si>
  <si>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</si>
  <si>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</si>
  <si>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</si>
  <si>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</si>
  <si>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</si>
  <si>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</si>
  <si>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</si>
  <si>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</si>
  <si>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</si>
  <si>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</si>
  <si>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</si>
  <si>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</si>
  <si>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</si>
  <si>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</si>
  <si>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</si>
  <si>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</si>
  <si>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</si>
  <si>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</si>
  <si>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</si>
  <si>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</si>
  <si>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</si>
  <si>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</si>
  <si>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</si>
  <si>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</si>
  <si>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</si>
  <si>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</si>
  <si>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</si>
  <si>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</si>
  <si>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</si>
  <si>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</si>
  <si>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</si>
  <si>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</si>
  <si>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</si>
  <si>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</si>
  <si>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</si>
  <si>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</si>
  <si>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</si>
  <si>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</si>
  <si>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</si>
  <si>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</si>
  <si>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</si>
  <si>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</si>
  <si>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</si>
  <si>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</si>
  <si>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</si>
  <si>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</si>
  <si>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</si>
  <si>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</si>
  <si>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</si>
  <si>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</si>
  <si>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</si>
  <si>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</si>
  <si>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</si>
  <si>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</si>
  <si>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</si>
  <si>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</si>
  <si>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</si>
  <si>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</si>
  <si>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</si>
  <si>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</si>
  <si>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</si>
  <si>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</si>
  <si>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</si>
  <si>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</si>
  <si>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</si>
  <si>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</si>
  <si>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</si>
  <si>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</si>
  <si>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</si>
  <si>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</si>
  <si>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</si>
  <si>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</si>
  <si>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</si>
  <si>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</si>
  <si>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</si>
  <si>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</si>
  <si>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</si>
  <si>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</si>
  <si>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</si>
  <si>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</si>
  <si>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</si>
  <si>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</si>
  <si>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</si>
  <si>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</si>
  <si>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</si>
  <si>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</si>
  <si>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</si>
  <si>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</si>
  <si>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</si>
  <si>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</si>
  <si>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</si>
  <si>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</si>
  <si>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</si>
  <si>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</si>
  <si>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</si>
  <si>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</si>
  <si>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</si>
  <si>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</si>
  <si>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</si>
  <si>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</si>
  <si>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</si>
  <si>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</si>
  <si>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</si>
  <si>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</si>
  <si>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</si>
  <si>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</si>
  <si>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</si>
  <si>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</si>
  <si>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</si>
  <si>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</si>
  <si>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</si>
  <si>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</si>
  <si>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</si>
  <si>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</si>
  <si>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</si>
  <si>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</si>
  <si>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</si>
  <si>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</si>
  <si>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</si>
  <si>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</si>
  <si>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</si>
  <si>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</si>
  <si>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</si>
  <si>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</si>
  <si>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</si>
  <si>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</si>
  <si>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</si>
  <si>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</si>
  <si>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</si>
  <si>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</si>
  <si>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</si>
  <si>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</si>
  <si>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</si>
  <si>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</si>
  <si>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</si>
  <si>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</si>
  <si>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</si>
  <si>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</si>
  <si>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</si>
  <si>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</si>
  <si>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</si>
  <si>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</si>
  <si>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</si>
  <si>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</si>
  <si>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</si>
  <si>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</si>
  <si>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</si>
  <si>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</si>
  <si>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</si>
  <si>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</si>
  <si>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</si>
  <si>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</si>
  <si>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</si>
  <si>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</si>
  <si>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</si>
  <si>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</si>
  <si>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</si>
  <si>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</si>
  <si>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</si>
  <si>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</si>
  <si>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</si>
  <si>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</si>
  <si>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</si>
  <si>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</si>
  <si>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</si>
  <si>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</si>
  <si>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</si>
  <si>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</si>
  <si>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</si>
  <si>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</si>
  <si>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</si>
  <si>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</si>
  <si>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</si>
  <si>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</si>
  <si>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</si>
  <si>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</si>
  <si>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</si>
  <si>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</si>
  <si>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</si>
  <si>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</si>
  <si>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</si>
  <si>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</si>
  <si>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</si>
  <si>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</si>
  <si>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</si>
  <si>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</si>
  <si>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</si>
  <si>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</si>
  <si>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</si>
  <si>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</si>
  <si>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</si>
  <si>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</si>
  <si>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</si>
  <si>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</si>
  <si>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</si>
  <si>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</si>
  <si>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</si>
  <si>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</si>
  <si>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</si>
  <si>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</si>
  <si>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</si>
  <si>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</si>
  <si>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</si>
  <si>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</si>
  <si>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</si>
  <si>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</si>
  <si>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</si>
  <si>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</si>
  <si>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</si>
  <si>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</si>
  <si>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</si>
  <si>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</si>
  <si>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</si>
  <si>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</si>
  <si>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</si>
  <si>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</si>
  <si>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</si>
  <si>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</si>
  <si>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</si>
  <si>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</si>
  <si>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</si>
  <si>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</si>
  <si>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</si>
  <si>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</si>
  <si>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</si>
  <si>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</si>
  <si>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</si>
  <si>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</si>
  <si>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</si>
  <si>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</si>
  <si>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</si>
  <si>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</si>
  <si>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</si>
  <si>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</si>
  <si>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</si>
  <si>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</si>
  <si>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</si>
  <si>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</si>
  <si>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</si>
  <si>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</si>
  <si>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</si>
  <si>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</si>
  <si>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</si>
  <si>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</si>
  <si>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</si>
  <si>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</si>
  <si>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</si>
  <si>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</si>
  <si>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</si>
  <si>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</si>
  <si>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</si>
  <si>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</si>
  <si>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</si>
  <si>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</si>
  <si>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</si>
  <si>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</si>
  <si>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</si>
  <si>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</si>
  <si>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</si>
  <si>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</si>
  <si>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</si>
  <si>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</si>
  <si>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</si>
  <si>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</si>
  <si>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</si>
  <si>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</si>
  <si>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</si>
  <si>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</si>
  <si>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</si>
  <si>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</si>
  <si>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</si>
  <si>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</si>
  <si>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</si>
  <si>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</si>
  <si>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</si>
  <si>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</si>
  <si>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</si>
  <si>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</si>
  <si>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</si>
  <si>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</si>
  <si>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</si>
  <si>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</si>
  <si>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</si>
  <si>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</si>
  <si>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</si>
  <si>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</si>
  <si>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</si>
  <si>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</si>
  <si>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</si>
  <si>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</si>
  <si>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</si>
  <si>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</si>
  <si>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</si>
  <si>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</si>
  <si>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</si>
  <si>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</si>
  <si>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</si>
  <si>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</si>
  <si>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</si>
  <si>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</si>
  <si>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</si>
  <si>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</si>
  <si>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</si>
  <si>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</si>
  <si>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</si>
  <si>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</si>
  <si>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</si>
  <si>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</si>
  <si>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</si>
  <si>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</si>
  <si>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</si>
  <si>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</si>
  <si>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</si>
  <si>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</si>
  <si>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</si>
  <si>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</si>
  <si>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</si>
  <si>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</si>
  <si>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</si>
  <si>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</si>
  <si>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</si>
  <si>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</si>
  <si>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</si>
  <si>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</si>
  <si>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</si>
  <si>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</si>
  <si>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</si>
  <si>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</si>
  <si>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</si>
  <si>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</si>
  <si>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</si>
  <si>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</si>
  <si>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</si>
  <si>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</si>
  <si>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</si>
  <si>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</si>
  <si>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</si>
  <si>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</si>
  <si>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</si>
  <si>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</si>
  <si>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</si>
  <si>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</si>
  <si>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</si>
  <si>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</si>
  <si>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</si>
  <si>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</si>
  <si>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</si>
  <si>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</si>
  <si>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</si>
  <si>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</si>
  <si>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</si>
  <si>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</si>
  <si>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</si>
  <si>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</si>
  <si>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</si>
  <si>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</si>
  <si>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</si>
  <si>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</si>
  <si>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</si>
  <si>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</si>
  <si>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</si>
  <si>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</si>
  <si>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</si>
  <si>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</si>
  <si>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</si>
  <si>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</si>
  <si>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</si>
  <si>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</si>
  <si>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</si>
  <si>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</si>
  <si>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</si>
  <si>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</si>
  <si>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</si>
  <si>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</si>
  <si>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</si>
  <si>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</si>
  <si>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</si>
  <si>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</si>
  <si>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</si>
  <si>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</si>
  <si>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</si>
  <si>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</si>
  <si>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</si>
  <si>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</si>
  <si>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</si>
  <si>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</si>
  <si>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</si>
  <si>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</si>
  <si>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</si>
  <si>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</si>
  <si>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</si>
  <si>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</si>
  <si>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</si>
  <si>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</si>
  <si>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</si>
  <si>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</si>
  <si>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</si>
  <si>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</si>
  <si>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</si>
  <si>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</si>
  <si>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</si>
  <si>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</si>
  <si>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</si>
  <si>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</si>
  <si>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</si>
  <si>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</si>
  <si>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</si>
  <si>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</si>
  <si>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</si>
  <si>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</si>
  <si>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</si>
  <si>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</si>
  <si>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</si>
  <si>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</si>
  <si>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</si>
  <si>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</si>
  <si>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</si>
  <si>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</si>
  <si>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</si>
  <si>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</si>
  <si>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</si>
  <si>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</si>
  <si>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</si>
  <si>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</si>
  <si>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</si>
  <si>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</si>
  <si>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</si>
  <si>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</si>
  <si>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</si>
  <si>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</si>
  <si>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</si>
  <si>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</si>
  <si>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</si>
  <si>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</si>
  <si>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</si>
  <si>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</si>
  <si>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</si>
  <si>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</si>
  <si>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</si>
  <si>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</si>
  <si>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</si>
  <si>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</si>
  <si>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</si>
  <si>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</si>
  <si>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</si>
  <si>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</si>
  <si>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</si>
  <si>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</si>
  <si>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</si>
  <si>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</si>
  <si>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</si>
  <si>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</si>
  <si>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</si>
  <si>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</si>
  <si>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</si>
  <si>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</si>
  <si>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</si>
  <si>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</si>
  <si>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</si>
  <si>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</si>
  <si>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</si>
  <si>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</si>
  <si>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</si>
  <si>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</si>
  <si>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</si>
  <si>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</si>
  <si>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</si>
  <si>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</si>
  <si>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</si>
  <si>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</si>
  <si>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</si>
  <si>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</si>
  <si>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</si>
  <si>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</si>
  <si>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</si>
  <si>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</si>
  <si>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</si>
  <si>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</si>
  <si>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</si>
  <si>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</si>
  <si>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</si>
  <si>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</si>
  <si>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</si>
  <si>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</si>
  <si>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</si>
  <si>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</si>
  <si>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</si>
  <si>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</si>
  <si>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</si>
  <si>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</si>
  <si>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</si>
  <si>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</si>
  <si>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</si>
  <si>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</si>
  <si>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</si>
  <si>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</si>
  <si>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</si>
  <si>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</si>
  <si>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</si>
  <si>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</si>
  <si>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</si>
  <si>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</si>
  <si>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</si>
  <si>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</si>
  <si>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</si>
  <si>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</si>
  <si>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</si>
  <si>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</si>
  <si>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</si>
  <si>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</si>
  <si>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</si>
  <si>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</si>
  <si>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</si>
  <si>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</si>
  <si>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</si>
  <si>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</si>
  <si>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</si>
  <si>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</si>
  <si>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</si>
  <si>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</si>
  <si>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</si>
  <si>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</si>
  <si>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</si>
  <si>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</si>
  <si>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</si>
  <si>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</si>
  <si>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</si>
  <si>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</si>
  <si>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</si>
  <si>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</si>
  <si>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</si>
  <si>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</si>
  <si>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</si>
  <si>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</si>
  <si>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</si>
  <si>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</si>
  <si>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</si>
  <si>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</si>
  <si>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</si>
  <si>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</si>
  <si>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</si>
  <si>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</si>
  <si>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</si>
  <si>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</si>
  <si>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</si>
  <si>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</si>
  <si>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</si>
  <si>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</si>
  <si>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</si>
  <si>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</si>
  <si>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</si>
  <si>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</si>
  <si>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</si>
  <si>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</si>
  <si>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</si>
  <si>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</si>
  <si>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</si>
  <si>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</si>
  <si>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</si>
  <si>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</si>
  <si>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</si>
  <si>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</si>
  <si>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</si>
  <si>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</si>
  <si>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</si>
  <si>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</si>
  <si>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</si>
  <si>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</si>
  <si>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</si>
  <si>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</si>
  <si>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</si>
  <si>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</si>
  <si>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</si>
  <si>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</si>
  <si>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</si>
  <si>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</si>
  <si>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</si>
  <si>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</si>
  <si>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</si>
  <si>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</si>
  <si>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</si>
  <si>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</si>
  <si>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</si>
  <si>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</si>
  <si>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</si>
  <si>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</si>
  <si>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</si>
  <si>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</si>
  <si>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</si>
  <si>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</si>
  <si>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</si>
  <si>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</si>
  <si>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</si>
  <si>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</si>
  <si>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</si>
  <si>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</si>
  <si>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</si>
  <si>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</si>
  <si>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</si>
  <si>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</si>
  <si>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</si>
  <si>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</si>
  <si>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</si>
  <si>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</si>
  <si>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</si>
  <si>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</si>
  <si>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</si>
  <si>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</si>
  <si>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</si>
  <si>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</si>
  <si>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</si>
  <si>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</si>
  <si>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</si>
  <si>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</si>
  <si>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</si>
  <si>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</si>
  <si>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</si>
  <si>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</si>
  <si>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</si>
  <si>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</si>
  <si>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</si>
  <si>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</si>
  <si>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</si>
  <si>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</si>
  <si>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</si>
  <si>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</si>
  <si>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</si>
  <si>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</si>
  <si>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</si>
  <si>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</si>
  <si>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</si>
  <si>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</si>
  <si>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</si>
  <si>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</si>
  <si>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</si>
  <si>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</si>
  <si>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</si>
  <si>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</si>
  <si>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</si>
  <si>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</si>
  <si>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</si>
  <si>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</si>
  <si>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</si>
  <si>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</si>
  <si>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</si>
  <si>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</si>
  <si>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</si>
  <si>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</si>
  <si>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</si>
  <si>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</si>
  <si>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</si>
  <si>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</si>
  <si>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</si>
  <si>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</si>
  <si>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</si>
  <si>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</si>
  <si>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</si>
  <si>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</si>
  <si>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</si>
  <si>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</si>
  <si>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</si>
  <si>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</si>
  <si>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</si>
  <si>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</si>
  <si>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</si>
  <si>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</si>
  <si>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</si>
  <si>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</si>
  <si>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</si>
  <si>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</si>
  <si>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</si>
  <si>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</si>
  <si>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</si>
  <si>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</si>
  <si>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</si>
  <si>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</si>
  <si>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</si>
  <si>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</si>
  <si>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</si>
  <si>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</si>
  <si>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</si>
  <si>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</si>
  <si>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</si>
  <si>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</si>
  <si>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</si>
  <si>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</si>
  <si>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</si>
  <si>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</si>
  <si>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</si>
  <si>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</si>
  <si>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</si>
  <si>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</si>
  <si>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</si>
  <si>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</si>
  <si>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</si>
  <si>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</si>
  <si>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</si>
  <si>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</si>
  <si>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</si>
  <si>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</si>
  <si>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</si>
  <si>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</si>
  <si>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</si>
  <si>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</si>
  <si>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</si>
  <si>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</si>
  <si>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</si>
  <si>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</si>
  <si>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</si>
  <si>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</si>
  <si>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</si>
  <si>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</si>
  <si>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</si>
  <si>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</si>
  <si>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</si>
  <si>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</si>
  <si>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</si>
  <si>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</si>
  <si>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</si>
  <si>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</si>
  <si>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</si>
  <si>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</si>
  <si>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</si>
  <si>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</si>
  <si>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</si>
  <si>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</si>
  <si>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</si>
  <si>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</si>
  <si>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</si>
  <si>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</si>
  <si>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</si>
  <si>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</si>
  <si>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</si>
  <si>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</si>
  <si>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</si>
  <si>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</si>
  <si>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</si>
  <si>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</si>
  <si>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</si>
  <si>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</si>
  <si>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</si>
  <si>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</si>
  <si>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</si>
  <si>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</si>
  <si>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</si>
  <si>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</si>
  <si>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</si>
  <si>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</si>
  <si>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</si>
  <si>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</si>
  <si>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</si>
  <si>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</si>
  <si>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</si>
  <si>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</si>
  <si>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</si>
  <si>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</si>
  <si>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</si>
  <si>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</si>
  <si>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</si>
  <si>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</si>
  <si>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</si>
  <si>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</si>
  <si>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</si>
  <si>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</si>
  <si>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</si>
  <si>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</si>
  <si>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</si>
  <si>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</si>
  <si>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</si>
  <si>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</si>
  <si>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</si>
  <si>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</si>
  <si>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</si>
  <si>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</si>
  <si>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</si>
  <si>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</si>
  <si>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</si>
  <si>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</si>
  <si>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</si>
  <si>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</si>
  <si>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</si>
  <si>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</si>
  <si>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</si>
  <si>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</si>
  <si>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</si>
  <si>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</si>
  <si>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</si>
  <si>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</si>
  <si>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</si>
  <si>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</si>
  <si>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</si>
  <si>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</si>
  <si>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</si>
  <si>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</si>
  <si>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</si>
  <si>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</si>
  <si>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</si>
  <si>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</si>
  <si>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</si>
  <si>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</si>
  <si>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</si>
  <si>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</si>
  <si>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</si>
  <si>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</si>
  <si>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</si>
  <si>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</si>
  <si>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</si>
  <si>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</si>
  <si>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</si>
  <si>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</si>
  <si>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</si>
  <si>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</si>
  <si>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</si>
  <si>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</si>
  <si>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</si>
  <si>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</si>
  <si>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</si>
  <si>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</si>
  <si>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</si>
  <si>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</si>
  <si>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</si>
  <si>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</si>
  <si>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</si>
  <si>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</si>
  <si>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</si>
  <si>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</si>
  <si>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</si>
  <si>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</si>
  <si>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</si>
  <si>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</si>
  <si>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</si>
  <si>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</si>
  <si>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</si>
  <si>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</si>
  <si>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</si>
  <si>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</si>
  <si>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</si>
  <si>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</si>
  <si>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</si>
  <si>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</si>
  <si>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</si>
  <si>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</si>
  <si>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</si>
  <si>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</si>
  <si>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</si>
  <si>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</si>
  <si>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</si>
  <si>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</si>
  <si>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</si>
  <si>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</si>
  <si>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</si>
  <si>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</si>
  <si>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</si>
  <si>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</si>
  <si>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</si>
  <si>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</si>
  <si>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</si>
  <si>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</si>
  <si>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</si>
  <si>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</si>
  <si>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</si>
  <si>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</si>
  <si>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</si>
  <si>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</si>
  <si>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</si>
  <si>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</si>
  <si>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</si>
  <si>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</si>
  <si>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</si>
  <si>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</si>
  <si>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</si>
  <si>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</si>
  <si>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</si>
  <si>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</si>
  <si>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</si>
  <si>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</si>
  <si>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</si>
  <si>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</si>
  <si>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</si>
  <si>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</si>
  <si>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</si>
  <si>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</si>
  <si>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</si>
  <si>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</si>
  <si>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</si>
  <si>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</si>
  <si>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</si>
  <si>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</si>
  <si>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</si>
  <si>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</si>
  <si>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</si>
  <si>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</si>
  <si>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</si>
  <si>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</si>
  <si>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</si>
  <si>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</si>
  <si>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</si>
  <si>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</si>
  <si>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</si>
  <si>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</si>
  <si>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</si>
  <si>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</si>
  <si>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</si>
  <si>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</si>
  <si>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</si>
  <si>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</si>
  <si>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</si>
  <si>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</si>
  <si>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</si>
  <si>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</si>
  <si>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</si>
  <si>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</si>
  <si>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</si>
  <si>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</si>
  <si>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</si>
  <si>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</si>
  <si>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</si>
  <si>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</si>
  <si>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</si>
  <si>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</si>
  <si>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</si>
  <si>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</si>
  <si>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</si>
  <si>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</si>
  <si>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</si>
  <si>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</si>
  <si>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</si>
  <si>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</si>
  <si>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</si>
  <si>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</si>
  <si>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</si>
  <si>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</si>
  <si>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</si>
  <si>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</si>
  <si>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</si>
  <si>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</si>
  <si>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</si>
  <si>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</si>
  <si>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</si>
  <si>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</si>
  <si>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</si>
  <si>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</si>
  <si>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</si>
  <si>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</si>
  <si>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</si>
  <si>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</si>
  <si>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</si>
  <si>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</si>
  <si>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</si>
  <si>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</si>
  <si>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</si>
  <si>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</si>
  <si>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</si>
  <si>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</si>
  <si>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</si>
  <si>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</si>
  <si>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</si>
  <si>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</si>
  <si>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</si>
  <si>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</si>
  <si>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</si>
  <si>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</si>
  <si>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</si>
  <si>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</si>
  <si>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</si>
  <si>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</si>
  <si>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</si>
  <si>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</si>
  <si>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</si>
  <si>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</si>
  <si>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</si>
  <si>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</si>
  <si>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</si>
  <si>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</si>
  <si>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</si>
  <si>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</si>
  <si>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</si>
  <si>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</si>
  <si>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</si>
  <si>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</si>
  <si>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</si>
  <si>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</si>
  <si>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</si>
  <si>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</si>
  <si>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</si>
  <si>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</si>
  <si>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</si>
  <si>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</si>
  <si>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</si>
  <si>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</si>
  <si>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</si>
  <si>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</si>
  <si>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</si>
  <si>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</si>
  <si>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</si>
  <si>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</si>
  <si>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</si>
  <si>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</si>
  <si>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</si>
  <si>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</si>
  <si>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</si>
  <si>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</si>
  <si>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</si>
  <si>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</si>
  <si>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</si>
  <si>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</si>
  <si>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</si>
  <si>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</si>
  <si>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</si>
  <si>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</si>
  <si>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</si>
  <si>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</si>
  <si>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</si>
  <si>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</si>
  <si>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</si>
  <si>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</si>
  <si>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</si>
  <si>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</si>
  <si>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</si>
  <si>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</si>
  <si>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</si>
  <si>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</si>
  <si>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</si>
  <si>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</si>
  <si>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</si>
  <si>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</si>
  <si>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</si>
  <si>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</si>
  <si>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</si>
  <si>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</si>
  <si>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</si>
  <si>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</si>
  <si>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</si>
  <si>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</si>
  <si>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</si>
  <si>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</si>
  <si>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</si>
  <si>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</si>
  <si>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</si>
  <si>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</si>
  <si>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</si>
  <si>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</si>
  <si>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</si>
  <si>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</si>
  <si>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</si>
  <si>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</si>
  <si>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</si>
  <si>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</si>
  <si>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</si>
  <si>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</si>
  <si>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</si>
  <si>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</si>
  <si>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</si>
  <si>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</si>
  <si>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</si>
  <si>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</si>
  <si>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</si>
  <si>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</si>
  <si>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</si>
  <si>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</si>
  <si>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</si>
  <si>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</si>
  <si>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</si>
  <si>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</si>
  <si>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</si>
  <si>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</si>
  <si>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</si>
  <si>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</si>
  <si>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</si>
  <si>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</si>
  <si>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</si>
  <si>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</si>
  <si>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</si>
  <si>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</si>
  <si>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</si>
  <si>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</si>
  <si>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</si>
  <si>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</si>
  <si>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</si>
  <si>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</si>
  <si>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</si>
  <si>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</si>
  <si>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</si>
  <si>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</si>
  <si>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</si>
  <si>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</si>
  <si>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</si>
  <si>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</si>
  <si>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</si>
  <si>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</si>
  <si>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</si>
  <si>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</si>
  <si>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</si>
  <si>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</si>
  <si>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</si>
  <si>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</si>
  <si>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</si>
  <si>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</si>
  <si>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</si>
  <si>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</si>
  <si>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</si>
  <si>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</si>
  <si>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</si>
  <si>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</si>
  <si>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</si>
  <si>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</si>
  <si>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</si>
  <si>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</si>
  <si>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</si>
  <si>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</si>
  <si>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</si>
  <si>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</si>
  <si>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</si>
  <si>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</si>
  <si>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</si>
  <si>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</si>
  <si>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</si>
  <si>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</si>
  <si>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</si>
  <si>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</si>
  <si>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</si>
  <si>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</si>
  <si>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</si>
  <si>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</si>
  <si>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</si>
  <si>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</si>
  <si>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</si>
  <si>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</si>
  <si>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</si>
  <si>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</si>
  <si>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</si>
  <si>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</si>
  <si>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</si>
  <si>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</si>
  <si>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</si>
  <si>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</si>
  <si>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</si>
  <si>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</si>
  <si>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</si>
  <si>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</si>
  <si>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</si>
  <si>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</si>
  <si>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</si>
  <si>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</si>
  <si>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</si>
  <si>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</si>
  <si>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</si>
  <si>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</si>
  <si>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</si>
  <si>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</si>
  <si>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</si>
  <si>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</si>
  <si>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</si>
  <si>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</si>
  <si>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</si>
  <si>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</si>
  <si>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</si>
  <si>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</si>
  <si>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</si>
  <si>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</si>
  <si>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</si>
  <si>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</si>
  <si>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</si>
  <si>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</si>
  <si>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</si>
  <si>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</si>
  <si>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</si>
  <si>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</si>
  <si>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</si>
  <si>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</si>
  <si>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</si>
  <si>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</si>
  <si>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</si>
  <si>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</si>
  <si>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</si>
  <si>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</si>
  <si>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</si>
  <si>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</si>
  <si>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</si>
  <si>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</si>
  <si>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</si>
  <si>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</si>
  <si>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</si>
  <si>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</si>
  <si>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</si>
  <si>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</si>
  <si>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</si>
  <si>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</si>
  <si>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</si>
  <si>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</si>
  <si>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</si>
  <si>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</si>
  <si>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</si>
  <si>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</si>
  <si>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</si>
  <si>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</si>
  <si>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</si>
  <si>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</si>
  <si>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</si>
  <si>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</si>
  <si>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</si>
  <si>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</si>
  <si>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</si>
  <si>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</si>
  <si>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</si>
  <si>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</si>
  <si>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</si>
  <si>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</si>
  <si>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</si>
  <si>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</si>
  <si>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</si>
  <si>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</si>
  <si>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</si>
  <si>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</si>
  <si>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</si>
  <si>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</si>
  <si>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</si>
  <si>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</si>
  <si>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</si>
  <si>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</si>
  <si>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</si>
  <si>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</si>
  <si>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</si>
  <si>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</si>
  <si>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</si>
  <si>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</si>
  <si>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</si>
  <si>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</si>
  <si>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</si>
  <si>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</si>
  <si>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</si>
  <si>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</si>
  <si>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</si>
  <si>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</si>
  <si>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</si>
  <si>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</si>
  <si>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</si>
  <si>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</si>
  <si>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</si>
  <si>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</si>
  <si>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</si>
  <si>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</si>
  <si>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</si>
  <si>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</si>
  <si>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</si>
  <si>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</si>
  <si>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</si>
  <si>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</si>
  <si>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</si>
  <si>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</si>
  <si>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</si>
  <si>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</si>
  <si>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</si>
  <si>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</si>
  <si>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</si>
  <si>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</si>
  <si>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</si>
  <si>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</si>
  <si>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</si>
  <si>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</si>
  <si>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</si>
  <si>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</si>
  <si>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</si>
  <si>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</si>
  <si>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</si>
  <si>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</si>
  <si>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</si>
  <si>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</si>
  <si>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</si>
  <si>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</si>
  <si>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</si>
  <si>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</si>
  <si>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</si>
  <si>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</si>
  <si>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</si>
  <si>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</si>
  <si>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</si>
  <si>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</si>
  <si>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</si>
  <si>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</si>
  <si>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</si>
  <si>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</si>
  <si>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</si>
  <si>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</si>
  <si>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</si>
  <si>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</si>
  <si>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</si>
  <si>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</si>
  <si>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</si>
  <si>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</si>
  <si>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</si>
  <si>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</si>
  <si>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</si>
  <si>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</si>
  <si>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</si>
  <si>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</si>
  <si>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</si>
  <si>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</si>
  <si>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</si>
  <si>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</si>
  <si>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</si>
  <si>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</si>
  <si>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</si>
  <si>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</si>
  <si>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</si>
  <si>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</si>
  <si>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</si>
  <si>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</si>
  <si>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</si>
  <si>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</si>
  <si>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</si>
  <si>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</si>
  <si>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</si>
  <si>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</si>
  <si>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</si>
  <si>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</si>
  <si>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</si>
  <si>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</si>
  <si>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</si>
  <si>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</si>
  <si>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</si>
  <si>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</si>
  <si>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</si>
  <si>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</si>
  <si>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</si>
  <si>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</si>
  <si>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</si>
  <si>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</si>
  <si>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</si>
  <si>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</si>
  <si>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</si>
  <si>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</si>
  <si>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</si>
  <si>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</si>
  <si>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</si>
  <si>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</si>
  <si>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</si>
  <si>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</si>
  <si>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</si>
  <si>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</si>
  <si>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</si>
  <si>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</si>
  <si>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</si>
  <si>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</si>
  <si>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</si>
  <si>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</si>
  <si>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</si>
  <si>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</si>
  <si>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</si>
  <si>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</si>
  <si>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</si>
  <si>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</si>
  <si>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</si>
  <si>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</si>
  <si>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</si>
  <si>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</si>
  <si>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</si>
  <si>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</si>
  <si>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</si>
  <si>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</si>
  <si>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</si>
  <si>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</si>
  <si>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</si>
  <si>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</si>
  <si>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</si>
  <si>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</si>
  <si>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</si>
  <si>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</si>
  <si>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</si>
  <si>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</si>
  <si>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</si>
  <si>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</si>
  <si>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</si>
  <si>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</si>
  <si>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</si>
  <si>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</si>
  <si>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</si>
  <si>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</si>
  <si>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</si>
  <si>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</si>
  <si>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</si>
  <si>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</si>
  <si>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</si>
  <si>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</si>
  <si>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</si>
  <si>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</si>
  <si>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</si>
  <si>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</si>
  <si>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</si>
  <si>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</si>
  <si>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</si>
  <si>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</si>
  <si>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</si>
  <si>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</si>
  <si>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</si>
  <si>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</si>
  <si>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</si>
  <si>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</si>
  <si>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</si>
  <si>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</si>
  <si>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</si>
  <si>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</si>
  <si>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</si>
  <si>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</si>
  <si>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</si>
  <si>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</si>
  <si>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</si>
  <si>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</si>
  <si>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</si>
  <si>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</si>
  <si>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</si>
  <si>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</si>
  <si>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</si>
  <si>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</si>
  <si>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</si>
  <si>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</si>
  <si>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</si>
  <si>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</si>
  <si>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</si>
  <si>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</si>
  <si>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</si>
  <si>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</si>
  <si>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</si>
  <si>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</si>
  <si>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</si>
  <si>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</si>
  <si>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</si>
  <si>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</si>
  <si>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</si>
  <si>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</si>
  <si>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</si>
  <si>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</si>
  <si>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</si>
  <si>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</si>
  <si>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</si>
  <si>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</si>
  <si>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</si>
  <si>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</si>
  <si>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</si>
  <si>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</si>
  <si>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</si>
  <si>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</si>
  <si>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</si>
  <si>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</si>
  <si>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</si>
  <si>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</si>
  <si>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</si>
  <si>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</si>
  <si>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</si>
  <si>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</si>
  <si>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</si>
  <si>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</si>
  <si>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</si>
  <si>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</si>
  <si>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</si>
  <si>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</si>
  <si>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</si>
  <si>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</si>
  <si>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</si>
  <si>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</si>
  <si>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</si>
  <si>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</si>
  <si>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</si>
  <si>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</si>
  <si>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</si>
  <si>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</si>
  <si>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</si>
  <si>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</si>
  <si>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</si>
  <si>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</si>
  <si>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</si>
  <si>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</si>
  <si>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</si>
  <si>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</si>
  <si>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</si>
  <si>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</si>
  <si>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</si>
  <si>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</si>
  <si>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</si>
  <si>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</si>
  <si>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</si>
  <si>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</si>
  <si>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</si>
  <si>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</si>
  <si>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</si>
  <si>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</si>
  <si>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</si>
  <si>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</si>
  <si>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</si>
  <si>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</si>
  <si>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</si>
  <si>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</si>
  <si>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</si>
  <si>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</si>
  <si>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</si>
  <si>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</si>
  <si>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</si>
  <si>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</si>
  <si>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</si>
  <si>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</si>
  <si>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</si>
  <si>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</si>
  <si>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</si>
  <si>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</si>
  <si>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</si>
  <si>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</si>
  <si>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</si>
  <si>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</si>
  <si>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</si>
  <si>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</si>
  <si>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</si>
  <si>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</si>
  <si>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</si>
  <si>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</si>
  <si>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</si>
  <si>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</si>
  <si>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</si>
  <si>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</si>
  <si>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</si>
  <si>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</si>
  <si>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</si>
  <si>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</si>
  <si>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</si>
  <si>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</si>
  <si>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</si>
  <si>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</si>
  <si>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</si>
  <si>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</si>
  <si>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</si>
  <si>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</si>
  <si>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</si>
  <si>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</si>
  <si>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</si>
  <si>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</si>
  <si>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</si>
  <si>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</si>
  <si>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</si>
  <si>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</si>
  <si>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</si>
  <si>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</si>
  <si>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</si>
  <si>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</si>
  <si>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</si>
  <si>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</si>
  <si>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</si>
  <si>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</si>
  <si>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</si>
  <si>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</si>
  <si>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</si>
  <si>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</si>
  <si>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</si>
  <si>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</si>
  <si>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</si>
  <si>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</si>
  <si>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</si>
  <si>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</si>
  <si>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</si>
  <si>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</si>
  <si>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</si>
  <si>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</si>
  <si>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</si>
  <si>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</si>
  <si>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</si>
  <si>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</si>
  <si>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</si>
  <si>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</si>
  <si>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</si>
  <si>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</si>
  <si>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</si>
  <si>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</si>
  <si>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</si>
  <si>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</si>
  <si>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</si>
  <si>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</si>
  <si>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</si>
  <si>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</si>
  <si>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</si>
  <si>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</si>
  <si>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</si>
  <si>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</si>
  <si>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</si>
  <si>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</si>
  <si>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</si>
  <si>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</si>
  <si>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</si>
  <si>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</si>
  <si>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</si>
  <si>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</si>
  <si>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</si>
  <si>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</si>
  <si>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</si>
  <si>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</si>
  <si>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</si>
  <si>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</si>
  <si>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</si>
  <si>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</si>
  <si>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</si>
  <si>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</si>
  <si>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</si>
  <si>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</si>
  <si>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</si>
  <si>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</si>
  <si>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</si>
  <si>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</si>
  <si>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</si>
  <si>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</si>
  <si>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</si>
  <si>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</si>
  <si>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</si>
  <si>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</si>
  <si>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</si>
  <si>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</si>
  <si>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</si>
  <si>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</si>
  <si>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</si>
  <si>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</si>
  <si>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</si>
  <si>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</si>
  <si>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</si>
  <si>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</si>
  <si>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</si>
  <si>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</si>
  <si>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</si>
  <si>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</si>
  <si>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</si>
  <si>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</si>
  <si>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</si>
  <si>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</si>
  <si>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</si>
  <si>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</si>
  <si>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</si>
  <si>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</si>
  <si>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</si>
  <si>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</si>
  <si>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</si>
  <si>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</si>
  <si>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</si>
  <si>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</si>
  <si>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</si>
  <si>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</si>
  <si>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</si>
  <si>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</si>
  <si>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</si>
  <si>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</si>
  <si>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</si>
  <si>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</si>
  <si>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</si>
  <si>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</si>
  <si>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</si>
  <si>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</si>
  <si>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</si>
  <si>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</si>
  <si>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</si>
  <si>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</si>
  <si>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</si>
  <si>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</si>
  <si>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</si>
  <si>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</si>
  <si>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</si>
  <si>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</si>
  <si>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</si>
  <si>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</si>
  <si>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</si>
  <si>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</si>
  <si>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</si>
  <si>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</si>
  <si>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</si>
  <si>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</si>
  <si>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</si>
  <si>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</si>
  <si>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</si>
  <si>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</si>
  <si>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</si>
  <si>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</si>
  <si>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</si>
  <si>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</si>
  <si>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</si>
  <si>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</si>
  <si>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</si>
  <si>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</si>
  <si>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</si>
  <si>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</si>
  <si>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</si>
  <si>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</si>
  <si>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</si>
  <si>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</si>
  <si>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</si>
  <si>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</si>
  <si>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</si>
  <si>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</si>
  <si>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</si>
  <si>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</si>
  <si>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</si>
  <si>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</si>
  <si>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</si>
  <si>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</si>
  <si>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</si>
  <si>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</si>
  <si>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</si>
  <si>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</si>
  <si>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</si>
  <si>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</si>
  <si>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</si>
  <si>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</si>
  <si>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</si>
  <si>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</si>
  <si>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</si>
  <si>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</si>
  <si>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</si>
  <si>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</si>
  <si>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</si>
  <si>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</si>
  <si>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</si>
  <si>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</si>
  <si>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</si>
  <si>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</si>
  <si>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</si>
  <si>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</si>
  <si>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</si>
  <si>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</si>
  <si>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</si>
  <si>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</si>
  <si>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</si>
  <si>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</si>
  <si>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</si>
  <si>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</si>
  <si>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</si>
  <si>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</si>
  <si>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</si>
  <si>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</si>
  <si>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</si>
  <si>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</si>
  <si>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</si>
  <si>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</si>
  <si>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</si>
  <si>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</si>
  <si>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</si>
  <si>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</si>
  <si>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</si>
  <si>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</si>
  <si>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</si>
  <si>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</si>
  <si>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</si>
  <si>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</si>
  <si>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</si>
  <si>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</si>
  <si>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</si>
  <si>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</si>
  <si>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</si>
  <si>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</si>
  <si>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</si>
  <si>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</si>
  <si>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</si>
  <si>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</si>
  <si>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</si>
  <si>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</si>
  <si>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</si>
  <si>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</si>
  <si>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</si>
  <si>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</si>
  <si>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</si>
  <si>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</si>
  <si>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</si>
  <si>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</si>
  <si>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</si>
  <si>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</si>
  <si>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</si>
  <si>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</si>
  <si>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</si>
  <si>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</si>
  <si>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</si>
  <si>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</si>
  <si>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</si>
  <si>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</si>
  <si>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</si>
  <si>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</si>
  <si>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</si>
  <si>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</si>
  <si>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</si>
  <si>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</si>
  <si>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</si>
  <si>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</si>
  <si>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</si>
  <si>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</si>
  <si>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</si>
  <si>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</si>
  <si>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</si>
  <si>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</si>
  <si>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</si>
  <si>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</si>
  <si>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</si>
  <si>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</si>
  <si>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</si>
  <si>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</si>
  <si>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</si>
  <si>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</si>
  <si>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</si>
  <si>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</si>
  <si>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</si>
  <si>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</si>
  <si>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</si>
  <si>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</si>
  <si>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</si>
  <si>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</si>
  <si>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</si>
  <si>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</si>
  <si>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</si>
  <si>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</si>
  <si>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</si>
  <si>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</si>
  <si>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</si>
  <si>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</si>
  <si>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</si>
  <si>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</si>
  <si>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</si>
  <si>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</si>
  <si>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</si>
  <si>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</si>
  <si>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</si>
  <si>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</si>
  <si>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</si>
  <si>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</si>
  <si>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</si>
  <si>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</si>
  <si>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</si>
  <si>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</si>
  <si>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</si>
  <si>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</si>
  <si>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</si>
  <si>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</si>
  <si>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</si>
  <si>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</si>
  <si>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</si>
  <si>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</si>
  <si>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</si>
  <si>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</si>
  <si>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</si>
  <si>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</si>
  <si>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</si>
  <si>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</si>
  <si>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</si>
  <si>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</si>
  <si>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</si>
  <si>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</si>
  <si>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</si>
  <si>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</si>
  <si>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</si>
  <si>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</si>
  <si>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</si>
  <si>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</si>
  <si>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</si>
  <si>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</si>
  <si>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</si>
  <si>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</si>
  <si>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</si>
  <si>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</si>
  <si>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</si>
  <si>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</si>
  <si>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</si>
  <si>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</si>
  <si>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</si>
  <si>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</si>
  <si>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</si>
  <si>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</si>
  <si>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</si>
  <si>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</si>
  <si>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</si>
  <si>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</si>
  <si>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</si>
  <si>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</si>
  <si>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</si>
  <si>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</si>
  <si>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</si>
  <si>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</si>
  <si>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</si>
  <si>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</si>
  <si>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</si>
  <si>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</si>
  <si>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</si>
  <si>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</si>
  <si>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</si>
  <si>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</si>
  <si>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</si>
  <si>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</si>
  <si>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</si>
  <si>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</si>
  <si>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</si>
  <si>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</si>
  <si>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</si>
  <si>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</si>
  <si>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</si>
  <si>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</si>
  <si>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</si>
  <si>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</si>
  <si>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</si>
  <si>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</si>
  <si>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</si>
  <si>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</si>
  <si>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</si>
  <si>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</si>
  <si>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</si>
  <si>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</si>
  <si>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</si>
  <si>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</si>
  <si>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</si>
  <si>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</si>
  <si>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</si>
  <si>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</si>
  <si>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</si>
  <si>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</si>
  <si>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</si>
  <si>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</si>
  <si>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</si>
  <si>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</si>
  <si>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</si>
  <si>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</si>
  <si>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</si>
  <si>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</si>
  <si>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</si>
  <si>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</si>
  <si>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</si>
  <si>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</si>
  <si>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</si>
  <si>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</si>
  <si>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</si>
  <si>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</si>
  <si>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</si>
  <si>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</si>
  <si>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</si>
  <si>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</si>
  <si>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</si>
  <si>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</si>
  <si>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</si>
  <si>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</si>
  <si>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</si>
  <si>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</si>
  <si>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</si>
  <si>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</si>
  <si>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</si>
  <si>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</si>
  <si>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</si>
  <si>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</si>
  <si>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</si>
  <si>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</si>
  <si>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</si>
  <si>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</si>
  <si>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</si>
  <si>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</si>
  <si>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</si>
  <si>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</si>
  <si>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</si>
  <si>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</si>
  <si>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</si>
  <si>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</si>
  <si>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</si>
  <si>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</si>
  <si>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</si>
  <si>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</si>
  <si>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</si>
  <si>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</si>
  <si>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</si>
  <si>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</si>
  <si>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</si>
  <si>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</si>
  <si>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</si>
  <si>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</si>
  <si>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</si>
  <si>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</si>
  <si>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</si>
  <si>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</si>
  <si>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</si>
  <si>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</si>
  <si>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</si>
  <si>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</si>
  <si>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</si>
  <si>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</si>
  <si>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</si>
  <si>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</si>
  <si>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</si>
  <si>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</si>
  <si>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</si>
  <si>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</si>
  <si>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</si>
  <si>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</si>
  <si>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</si>
  <si>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</si>
  <si>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</si>
  <si>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</si>
  <si>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</si>
  <si>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</si>
  <si>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</si>
  <si>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</si>
  <si>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</si>
  <si>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</si>
  <si>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</si>
  <si>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</si>
  <si>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</si>
  <si>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</si>
  <si>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</si>
  <si>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</si>
  <si>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</si>
  <si>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</si>
  <si>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</si>
  <si>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</si>
  <si>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</si>
  <si>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</si>
  <si>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</si>
  <si>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</si>
  <si>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</si>
  <si>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</si>
  <si>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</si>
  <si>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</si>
  <si>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</si>
  <si>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</si>
  <si>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</si>
  <si>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</si>
  <si>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</si>
  <si>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</si>
  <si>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</si>
  <si>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</si>
  <si>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</si>
  <si>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</si>
  <si>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</si>
  <si>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</si>
  <si>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</si>
  <si>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</si>
  <si>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</si>
  <si>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</si>
  <si>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</si>
  <si>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</si>
  <si>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</si>
  <si>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</si>
  <si>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</si>
  <si>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</si>
  <si>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</si>
  <si>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</si>
  <si>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</si>
  <si>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</si>
  <si>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</si>
  <si>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</si>
  <si>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</si>
  <si>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</si>
  <si>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</si>
  <si>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</si>
  <si>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</si>
  <si>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</si>
  <si>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</si>
  <si>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</si>
  <si>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</si>
  <si>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</si>
  <si>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</si>
  <si>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</si>
  <si>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</si>
  <si>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</si>
  <si>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</si>
  <si>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</si>
  <si>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</si>
  <si>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</si>
  <si>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</si>
  <si>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</si>
  <si>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</si>
  <si>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</si>
  <si>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</si>
  <si>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</si>
  <si>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</si>
  <si>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</si>
  <si>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</si>
  <si>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</si>
  <si>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</si>
  <si>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</si>
  <si>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</si>
  <si>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</si>
  <si>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</si>
  <si>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</si>
  <si>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</si>
  <si>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</si>
  <si>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</si>
  <si>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</si>
  <si>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</si>
  <si>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</si>
  <si>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</si>
  <si>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</si>
  <si>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</si>
  <si>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</si>
  <si>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</si>
  <si>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</si>
  <si>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</si>
  <si>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</si>
  <si>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</si>
  <si>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</si>
  <si>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</si>
  <si>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</si>
  <si>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</si>
  <si>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</si>
  <si>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</si>
  <si>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</si>
  <si>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</si>
  <si>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</si>
  <si>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</si>
  <si>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</si>
  <si>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</si>
  <si>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</si>
  <si>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</si>
  <si>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</si>
  <si>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</si>
  <si>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</si>
  <si>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</si>
  <si>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</si>
  <si>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</si>
  <si>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</si>
  <si>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</si>
  <si>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</si>
  <si>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</si>
  <si>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</si>
  <si>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</si>
  <si>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</si>
  <si>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</si>
  <si>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</si>
  <si>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</si>
  <si>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</si>
  <si>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</si>
  <si>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</si>
  <si>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</si>
  <si>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</si>
  <si>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</si>
  <si>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</si>
  <si>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</si>
  <si>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</si>
  <si>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</si>
  <si>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</si>
  <si>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</si>
  <si>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</si>
  <si>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</si>
  <si>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</si>
  <si>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</si>
  <si>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</si>
  <si>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</si>
  <si>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</si>
  <si>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</si>
  <si>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</si>
  <si>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</si>
  <si>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</si>
  <si>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</si>
  <si>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</si>
  <si>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</si>
  <si>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</si>
  <si>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</si>
  <si>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</si>
  <si>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</si>
  <si>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</si>
  <si>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</si>
  <si>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</si>
  <si>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</si>
  <si>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</si>
  <si>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</si>
  <si>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</si>
  <si>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</si>
  <si>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</si>
  <si>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</si>
  <si>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</si>
  <si>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</si>
  <si>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</si>
  <si>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</si>
  <si>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</si>
  <si>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</si>
  <si>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</si>
  <si>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</si>
  <si>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</si>
  <si>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</si>
  <si>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</si>
  <si>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</si>
  <si>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</si>
  <si>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</si>
  <si>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</si>
  <si>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</si>
  <si>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</si>
  <si>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</si>
  <si>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</si>
  <si>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</si>
  <si>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</si>
  <si>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</si>
  <si>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</si>
  <si>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</si>
  <si>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</si>
  <si>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</si>
  <si>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</si>
  <si>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</si>
  <si>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</si>
  <si>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</si>
  <si>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</si>
  <si>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</si>
  <si>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</si>
  <si>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</si>
  <si>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</si>
  <si>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</si>
  <si>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</si>
  <si>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</si>
  <si>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</si>
  <si>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</si>
  <si>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</si>
  <si>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</si>
  <si>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</si>
  <si>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</si>
  <si>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</si>
  <si>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</si>
  <si>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</si>
  <si>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</si>
  <si>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</si>
  <si>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</si>
  <si>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</si>
  <si>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</si>
  <si>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</si>
  <si>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</si>
  <si>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</si>
  <si>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</si>
  <si>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</si>
  <si>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</si>
  <si>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</si>
  <si>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</si>
  <si>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</si>
  <si>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</si>
  <si>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</si>
  <si>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</si>
  <si>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</si>
  <si>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</si>
  <si>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</si>
  <si>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</si>
  <si>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</si>
  <si>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</si>
  <si>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</si>
  <si>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</si>
  <si>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</si>
  <si>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</si>
  <si>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</si>
  <si>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</si>
  <si>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</si>
  <si>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</si>
  <si>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</si>
  <si>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</si>
  <si>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</si>
  <si>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</si>
  <si>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</si>
  <si>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</si>
  <si>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</si>
  <si>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</si>
  <si>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</si>
  <si>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</si>
  <si>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</si>
  <si>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</si>
  <si>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</si>
  <si>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</si>
  <si>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</si>
  <si>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</si>
  <si>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</si>
  <si>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</si>
  <si>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</si>
  <si>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</si>
  <si>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</si>
  <si>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</si>
  <si>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</si>
  <si>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</si>
  <si>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</si>
  <si>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</si>
  <si>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</si>
  <si>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</si>
  <si>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</si>
  <si>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</si>
  <si>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</si>
  <si>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</si>
  <si>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</si>
  <si>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</si>
  <si>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</si>
  <si>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</si>
  <si>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</si>
  <si>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</si>
  <si>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</si>
  <si>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</si>
  <si>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</si>
  <si>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</si>
  <si>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</si>
  <si>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</si>
  <si>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</si>
  <si>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</si>
  <si>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</si>
  <si>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</si>
  <si>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</si>
  <si>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</si>
  <si>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</si>
  <si>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</si>
  <si>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</si>
  <si>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</si>
  <si>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</si>
  <si>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</si>
  <si>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</si>
  <si>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</si>
  <si>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</si>
  <si>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</si>
  <si>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</si>
  <si>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</si>
  <si>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</si>
  <si>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</si>
  <si>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</si>
  <si>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</si>
  <si>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</si>
  <si>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</si>
  <si>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</si>
  <si>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</si>
  <si>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</si>
  <si>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</si>
  <si>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</si>
  <si>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</si>
  <si>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</si>
  <si>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</si>
  <si>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</si>
  <si>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</si>
  <si>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</si>
  <si>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</si>
  <si>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</si>
  <si>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</si>
  <si>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</si>
  <si>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</si>
  <si>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</si>
  <si>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</si>
  <si>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</si>
  <si>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</si>
  <si>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</si>
  <si>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</si>
  <si>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</si>
  <si>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</si>
  <si>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</si>
  <si>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</si>
  <si>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</si>
  <si>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</si>
  <si>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</si>
  <si>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</si>
  <si>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</si>
  <si>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</si>
  <si>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</si>
  <si>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</si>
  <si>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</si>
  <si>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</si>
  <si>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</si>
  <si>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</si>
  <si>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</si>
  <si>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</si>
  <si>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</si>
  <si>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</si>
  <si>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</si>
  <si>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</si>
  <si>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</si>
  <si>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</si>
  <si>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</si>
  <si>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</si>
  <si>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</si>
  <si>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</si>
  <si>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</si>
  <si>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</si>
  <si>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</si>
  <si>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</si>
  <si>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</si>
  <si>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</si>
  <si>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</si>
  <si>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</si>
  <si>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</si>
  <si>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</si>
  <si>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</si>
  <si>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</si>
  <si>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</si>
  <si>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</si>
  <si>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</si>
  <si>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</si>
  <si>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</si>
  <si>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</si>
  <si>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</si>
  <si>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</si>
  <si>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</si>
  <si>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</si>
  <si>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</si>
  <si>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</si>
  <si>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</si>
  <si>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</si>
  <si>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</si>
  <si>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</si>
  <si>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</si>
  <si>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</si>
  <si>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</si>
  <si>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</si>
  <si>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</si>
  <si>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</si>
  <si>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</si>
  <si>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</si>
  <si>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</si>
  <si>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</si>
  <si>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</si>
  <si>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</si>
  <si>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</si>
  <si>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</si>
  <si>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</si>
  <si>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</si>
  <si>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</si>
  <si>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</si>
  <si>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</si>
  <si>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</si>
  <si>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</si>
  <si>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</si>
  <si>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</si>
  <si>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</si>
  <si>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</si>
  <si>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</si>
  <si>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</si>
  <si>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</si>
  <si>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</si>
  <si>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</si>
  <si>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</si>
  <si>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</si>
  <si>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</si>
  <si>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</si>
  <si>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</si>
  <si>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</si>
  <si>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</si>
  <si>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</si>
  <si>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</si>
  <si>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</si>
  <si>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</si>
  <si>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</si>
  <si>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</si>
  <si>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</si>
  <si>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</si>
  <si>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</si>
  <si>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</si>
  <si>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</si>
  <si>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</si>
  <si>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</si>
  <si>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</si>
  <si>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</si>
  <si>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</si>
  <si>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</si>
  <si>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</si>
  <si>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</si>
  <si>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</si>
  <si>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</si>
  <si>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</si>
  <si>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</si>
  <si>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</si>
  <si>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</si>
  <si>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</si>
  <si>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</si>
  <si>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</si>
  <si>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</si>
  <si>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</si>
  <si>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</si>
  <si>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</si>
  <si>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</si>
  <si>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</si>
  <si>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</si>
  <si>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</si>
  <si>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</si>
  <si>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</si>
  <si>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</si>
  <si>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</si>
  <si>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</si>
  <si>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</si>
  <si>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</si>
  <si>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</si>
  <si>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</si>
  <si>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</si>
  <si>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</si>
  <si>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</si>
  <si>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</si>
  <si>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</si>
  <si>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</si>
  <si>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</si>
  <si>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</si>
  <si>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</si>
  <si>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</si>
  <si>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</si>
  <si>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</si>
  <si>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</si>
  <si>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</si>
  <si>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</si>
  <si>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</si>
  <si>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</si>
  <si>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</si>
  <si>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</si>
  <si>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</si>
  <si>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</si>
  <si>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</si>
  <si>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</si>
  <si>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</si>
  <si>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</si>
  <si>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</si>
  <si>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</si>
  <si>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</si>
  <si>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</si>
  <si>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</si>
  <si>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</si>
  <si>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</si>
  <si>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</si>
  <si>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</si>
  <si>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</si>
  <si>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</si>
  <si>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</si>
  <si>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</si>
  <si>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</si>
  <si>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</si>
  <si>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</si>
  <si>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</si>
  <si>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</si>
  <si>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</si>
  <si>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</si>
  <si>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</si>
  <si>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</si>
  <si>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</si>
  <si>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</si>
  <si>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</si>
  <si>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</si>
  <si>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</si>
  <si>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</si>
  <si>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</si>
  <si>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</si>
  <si>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</si>
  <si>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</si>
  <si>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</si>
  <si>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</si>
  <si>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</si>
  <si>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</si>
  <si>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</si>
  <si>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</si>
  <si>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</si>
  <si>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</si>
  <si>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</si>
  <si>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</si>
  <si>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</si>
  <si>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</si>
  <si>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</si>
  <si>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</si>
  <si>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</si>
  <si>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</si>
  <si>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</si>
  <si>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</si>
  <si>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</si>
  <si>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</si>
  <si>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</si>
  <si>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</si>
  <si>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</si>
  <si>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</si>
  <si>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</si>
  <si>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</si>
  <si>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</si>
  <si>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</si>
  <si>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</si>
  <si>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</si>
  <si>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</si>
  <si>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</si>
  <si>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</si>
  <si>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</si>
  <si>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</si>
  <si>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</si>
  <si>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</si>
  <si>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</si>
  <si>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</si>
  <si>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</si>
  <si>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</si>
  <si>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</si>
  <si>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</si>
  <si>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</si>
  <si>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</si>
  <si>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</si>
  <si>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</si>
  <si>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</si>
  <si>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</si>
  <si>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</si>
  <si>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</si>
  <si>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</si>
  <si>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</si>
  <si>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</si>
  <si>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</si>
  <si>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</si>
  <si>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</si>
  <si>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</si>
  <si>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</si>
  <si>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</si>
  <si>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</si>
  <si>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</si>
  <si>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</si>
  <si>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</si>
  <si>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</si>
  <si>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</si>
  <si>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</si>
  <si>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</si>
  <si>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</si>
  <si>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</si>
  <si>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</si>
  <si>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</si>
  <si>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</si>
  <si>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</si>
  <si>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</si>
  <si>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</si>
  <si>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</si>
  <si>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</si>
  <si>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</si>
  <si>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</si>
  <si>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</si>
  <si>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</si>
  <si>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</si>
  <si>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</si>
  <si>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</si>
  <si>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</si>
  <si>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</si>
  <si>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</si>
  <si>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</si>
  <si>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</si>
  <si>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</si>
  <si>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</si>
  <si>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</si>
  <si>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</si>
  <si>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</si>
  <si>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</si>
  <si>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</si>
  <si>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</si>
  <si>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</si>
  <si>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</si>
  <si>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</si>
  <si>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</si>
  <si>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</si>
  <si>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</si>
  <si>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</si>
  <si>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</si>
  <si>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</si>
  <si>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</si>
  <si>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</si>
  <si>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</si>
  <si>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</si>
  <si>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</si>
  <si>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</si>
  <si>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</si>
  <si>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</si>
  <si>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</si>
  <si>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</si>
  <si>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</si>
  <si>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</si>
  <si>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</si>
  <si>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</si>
  <si>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</si>
  <si>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</si>
  <si>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</si>
  <si>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</si>
  <si>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</si>
  <si>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</si>
  <si>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</si>
  <si>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</si>
  <si>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</si>
  <si>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</si>
  <si>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</si>
  <si>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</si>
  <si>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</si>
  <si>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</si>
  <si>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</si>
  <si>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</si>
  <si>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</si>
  <si>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</si>
  <si>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</si>
  <si>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</si>
  <si>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</si>
  <si>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</si>
  <si>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</si>
  <si>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</si>
  <si>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</si>
  <si>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</si>
  <si>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</si>
  <si>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</si>
  <si>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</si>
  <si>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</si>
  <si>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</si>
  <si>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</si>
  <si>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</si>
  <si>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</si>
  <si>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</si>
  <si>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</si>
  <si>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</si>
  <si>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</si>
  <si>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</si>
  <si>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</si>
  <si>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</si>
  <si>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</si>
  <si>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</si>
  <si>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</si>
  <si>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</si>
  <si>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</si>
  <si>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</si>
  <si>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</si>
  <si>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</si>
  <si>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</si>
  <si>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</si>
  <si>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</si>
  <si>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</si>
  <si>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</si>
  <si>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</si>
  <si>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</si>
  <si>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</si>
  <si>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</si>
  <si>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</si>
  <si>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</si>
  <si>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</si>
  <si>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</si>
  <si>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</si>
  <si>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</si>
  <si>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</si>
  <si>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</si>
  <si>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</si>
  <si>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</si>
  <si>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</si>
  <si>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</si>
  <si>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</si>
  <si>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</si>
  <si>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</si>
  <si>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</si>
  <si>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</si>
  <si>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</si>
  <si>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</si>
  <si>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</si>
  <si>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</si>
  <si>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</si>
  <si>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</si>
  <si>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</si>
  <si>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</si>
  <si>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</si>
  <si>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</si>
  <si>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</si>
  <si>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</si>
  <si>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</si>
  <si>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</si>
  <si>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</si>
  <si>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</si>
  <si>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</si>
  <si>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</si>
  <si>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</si>
  <si>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</si>
  <si>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</si>
  <si>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</si>
  <si>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</si>
  <si>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</si>
  <si>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</si>
  <si>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</si>
  <si>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</si>
  <si>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</si>
  <si>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</si>
  <si>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</si>
  <si>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</si>
  <si>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</si>
  <si>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</si>
  <si>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</si>
  <si>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</si>
  <si>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</si>
  <si>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</si>
  <si>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</si>
  <si>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</si>
  <si>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</si>
  <si>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</si>
  <si>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</si>
  <si>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</si>
  <si>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</si>
  <si>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</si>
  <si>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</si>
  <si>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</si>
  <si>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</si>
  <si>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</si>
  <si>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</si>
  <si>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</si>
  <si>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</si>
  <si>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</si>
  <si>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</si>
  <si>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</si>
  <si>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</si>
  <si>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</si>
  <si>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</si>
  <si>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</si>
  <si>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</si>
  <si>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</si>
  <si>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</si>
  <si>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</si>
  <si>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</si>
  <si>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</si>
  <si>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</si>
  <si>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</si>
  <si>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</si>
  <si>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</si>
  <si>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</si>
  <si>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</si>
  <si>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</si>
  <si>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</si>
  <si>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</si>
  <si>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</si>
  <si>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</si>
  <si>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</si>
  <si>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</si>
  <si>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</si>
  <si>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</si>
  <si>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</si>
  <si>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</si>
  <si>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</si>
  <si>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</si>
  <si>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</si>
  <si>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</si>
  <si>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</si>
  <si>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</si>
  <si>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</si>
  <si>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</si>
  <si>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</si>
  <si>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</si>
  <si>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</si>
  <si>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</si>
  <si>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</si>
  <si>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</si>
  <si>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</si>
  <si>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</si>
  <si>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</si>
  <si>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</si>
  <si>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</si>
  <si>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</si>
  <si>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</si>
  <si>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</si>
  <si>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</si>
  <si>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</si>
  <si>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</si>
  <si>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</si>
  <si>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</si>
  <si>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</si>
  <si>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</si>
  <si>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</si>
  <si>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</si>
  <si>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</si>
  <si>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</si>
  <si>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</si>
  <si>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</si>
  <si>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</si>
  <si>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</si>
  <si>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</si>
  <si>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</si>
  <si>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</si>
  <si>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</si>
  <si>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</si>
  <si>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</si>
  <si>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</si>
  <si>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</si>
  <si>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</si>
  <si>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</si>
  <si>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</si>
  <si>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</si>
  <si>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</si>
  <si>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</si>
  <si>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</si>
  <si>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</si>
  <si>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</si>
  <si>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</si>
  <si>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</si>
  <si>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</si>
  <si>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</si>
  <si>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</si>
  <si>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</si>
  <si>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</si>
  <si>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</si>
  <si>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</si>
  <si>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</si>
  <si>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</si>
  <si>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</si>
  <si>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</si>
  <si>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</si>
  <si>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</si>
  <si>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</si>
  <si>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</si>
  <si>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</si>
  <si>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</si>
  <si>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</si>
  <si>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</si>
  <si>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</si>
  <si>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</si>
  <si>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</si>
  <si>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</si>
  <si>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</si>
  <si>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</si>
  <si>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</si>
  <si>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</si>
  <si>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</si>
  <si>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</si>
  <si>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</si>
  <si>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</si>
  <si>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</si>
  <si>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</si>
  <si>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</si>
  <si>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</si>
  <si>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</si>
  <si>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</si>
  <si>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</si>
  <si>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</si>
  <si>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</si>
  <si>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</si>
  <si>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</si>
  <si>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</si>
  <si>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</si>
  <si>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</si>
  <si>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</si>
  <si>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</si>
  <si>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</si>
  <si>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</si>
  <si>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</si>
  <si>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</si>
  <si>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</si>
  <si>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</si>
  <si>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</si>
  <si>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</si>
  <si>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</si>
  <si>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</si>
  <si>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</si>
  <si>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</si>
  <si>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</si>
  <si>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</si>
  <si>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</si>
  <si>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</si>
  <si>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</si>
  <si>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</si>
  <si>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</si>
  <si>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</si>
  <si>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</si>
  <si>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</si>
  <si>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</si>
  <si>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</si>
  <si>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</si>
  <si>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</si>
  <si>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</si>
  <si>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</si>
  <si>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</si>
  <si>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</si>
  <si>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</si>
  <si>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</si>
  <si>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</si>
  <si>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</si>
  <si>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</si>
  <si>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</si>
  <si>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</si>
  <si>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</si>
  <si>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</si>
  <si>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</si>
  <si>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</si>
  <si>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</si>
  <si>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</si>
  <si>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</si>
  <si>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</si>
  <si>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</si>
  <si>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</si>
  <si>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</si>
  <si>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</si>
  <si>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</si>
  <si>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</si>
  <si>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</si>
  <si>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</si>
  <si>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</si>
  <si>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</si>
  <si>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</si>
  <si>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</si>
  <si>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</si>
  <si>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</si>
  <si>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</si>
  <si>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</si>
  <si>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</si>
  <si>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</si>
  <si>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</si>
  <si>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</si>
  <si>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</si>
  <si>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</si>
  <si>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</si>
  <si>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</si>
  <si>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</si>
  <si>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</si>
  <si>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</si>
  <si>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</si>
  <si>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</si>
  <si>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</si>
  <si>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</si>
  <si>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</si>
  <si>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</si>
  <si>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</si>
  <si>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</si>
  <si>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</si>
  <si>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</si>
  <si>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</si>
  <si>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</si>
  <si>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</si>
  <si>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</si>
  <si>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</si>
  <si>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</si>
  <si>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</si>
  <si>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</si>
  <si>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</si>
  <si>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</si>
  <si>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</si>
  <si>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</si>
  <si>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</si>
  <si>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</si>
  <si>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</si>
  <si>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</si>
  <si>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</si>
  <si>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</si>
  <si>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</si>
  <si>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</si>
  <si>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</si>
  <si>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</si>
  <si>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</si>
  <si>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</si>
  <si>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</si>
  <si>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</si>
  <si>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</si>
  <si>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</si>
  <si>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</si>
  <si>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</si>
  <si>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</si>
  <si>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</si>
  <si>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</si>
  <si>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</si>
  <si>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</si>
  <si>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</si>
  <si>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</si>
  <si>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</si>
  <si>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</si>
  <si>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</si>
  <si>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</si>
  <si>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</si>
  <si>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</si>
  <si>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</si>
  <si>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</si>
  <si>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</si>
  <si>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</si>
  <si>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</si>
  <si>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</si>
  <si>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</si>
  <si>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</si>
  <si>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</si>
  <si>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</si>
  <si>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</si>
  <si>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</si>
  <si>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</si>
  <si>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</si>
  <si>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</si>
  <si>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</si>
  <si>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</si>
  <si>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</si>
  <si>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</si>
  <si>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</si>
  <si>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</si>
  <si>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</si>
  <si>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</si>
  <si>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</si>
  <si>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</si>
  <si>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</si>
  <si>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</si>
  <si>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</si>
  <si>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</si>
  <si>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</si>
  <si>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</si>
  <si>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</si>
  <si>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</si>
  <si>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</si>
  <si>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</si>
  <si>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</si>
  <si>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</si>
  <si>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</si>
  <si>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</si>
  <si>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</si>
  <si>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</si>
  <si>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</si>
  <si>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</si>
  <si>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</si>
  <si>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</si>
  <si>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</si>
  <si>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</si>
  <si>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</si>
  <si>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</si>
  <si>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</si>
  <si>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</si>
  <si>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</si>
  <si>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</si>
  <si>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</si>
  <si>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</si>
  <si>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</si>
  <si>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</si>
  <si>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</si>
  <si>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</si>
  <si>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</si>
  <si>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</si>
  <si>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</si>
  <si>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</si>
  <si>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</si>
  <si>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</si>
  <si>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</si>
  <si>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</si>
  <si>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</si>
  <si>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</si>
  <si>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</si>
  <si>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</si>
  <si>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</si>
  <si>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</si>
  <si>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</si>
  <si>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</si>
  <si>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</si>
  <si>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</si>
  <si>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</si>
  <si>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</si>
  <si>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</si>
  <si>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</si>
  <si>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</si>
  <si>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</si>
  <si>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</si>
  <si>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</si>
  <si>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</si>
  <si>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</si>
  <si>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</si>
  <si>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</si>
  <si>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</si>
  <si>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</si>
  <si>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</si>
  <si>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</si>
  <si>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</si>
  <si>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</si>
  <si>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</si>
  <si>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</si>
  <si>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</si>
  <si>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</si>
  <si>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</si>
  <si>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</si>
  <si>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</si>
  <si>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</si>
  <si>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</si>
  <si>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</si>
  <si>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</si>
  <si>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</si>
  <si>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</si>
  <si>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</si>
  <si>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</si>
  <si>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</si>
  <si>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</si>
  <si>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</si>
  <si>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</si>
  <si>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</si>
  <si>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</si>
  <si>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</si>
  <si>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</si>
  <si>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</si>
  <si>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</si>
  <si>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</si>
  <si>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</si>
  <si>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</si>
  <si>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</si>
  <si>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</si>
  <si>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</si>
  <si>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</si>
  <si>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</si>
  <si>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</si>
  <si>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</si>
  <si>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</si>
  <si>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</si>
  <si>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</si>
  <si>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</si>
  <si>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</si>
  <si>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</si>
  <si>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</si>
  <si>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</si>
  <si>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</si>
  <si>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</si>
  <si>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</si>
  <si>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</si>
  <si>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</si>
  <si>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</si>
  <si>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</si>
  <si>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</si>
  <si>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</si>
  <si>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</si>
  <si>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</si>
  <si>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</si>
  <si>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</si>
  <si>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</si>
  <si>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</si>
  <si>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</si>
  <si>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</si>
  <si>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</si>
  <si>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</si>
  <si>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</si>
  <si>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</si>
  <si>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</si>
  <si>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</si>
  <si>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</si>
  <si>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</si>
  <si>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</si>
  <si>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</si>
  <si>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</si>
  <si>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</si>
  <si>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</si>
  <si>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</si>
  <si>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</si>
  <si>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</si>
  <si>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</si>
  <si>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</si>
  <si>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</si>
  <si>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</si>
  <si>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</si>
  <si>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</si>
  <si>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</si>
  <si>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</si>
  <si>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</si>
  <si>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</si>
  <si>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</si>
  <si>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</si>
  <si>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</si>
  <si>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</si>
  <si>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</si>
  <si>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</si>
  <si>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</si>
  <si>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</si>
  <si>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</si>
  <si>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</si>
  <si>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</si>
  <si>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</si>
  <si>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</si>
  <si>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</si>
  <si>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</si>
  <si>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</si>
  <si>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</si>
  <si>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</si>
  <si>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</si>
  <si>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</si>
  <si>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</si>
  <si>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</si>
  <si>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</si>
  <si>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</si>
  <si>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</si>
  <si>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</si>
  <si>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</si>
  <si>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</si>
  <si>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</si>
  <si>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</si>
  <si>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</si>
  <si>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</si>
  <si>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</si>
  <si>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</si>
  <si>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</si>
  <si>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</si>
  <si>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</si>
  <si>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</si>
  <si>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</si>
  <si>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</si>
  <si>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</si>
  <si>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</si>
  <si>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</si>
  <si>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</si>
  <si>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</si>
  <si>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</si>
  <si>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</si>
  <si>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</si>
  <si>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</si>
  <si>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</si>
  <si>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</si>
  <si>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</si>
  <si>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</si>
  <si>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</si>
  <si>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</si>
  <si>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</si>
  <si>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</si>
  <si>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</si>
  <si>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</si>
  <si>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</si>
  <si>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</si>
  <si>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</si>
  <si>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</si>
  <si>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</si>
  <si>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</si>
  <si>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</si>
  <si>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</si>
  <si>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</si>
  <si>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</si>
  <si>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</si>
  <si>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</si>
  <si>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</si>
  <si>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</si>
  <si>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</si>
  <si>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</si>
  <si>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</si>
  <si>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</si>
  <si>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</si>
  <si>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</si>
  <si>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</si>
  <si>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</si>
  <si>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</si>
  <si>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</si>
  <si>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</si>
  <si>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</si>
  <si>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</si>
  <si>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</si>
  <si>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</si>
  <si>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</si>
  <si>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</si>
  <si>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</si>
  <si>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</si>
  <si>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</si>
  <si>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</si>
  <si>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</si>
  <si>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</si>
  <si>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</si>
  <si>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</si>
  <si>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</si>
  <si>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</si>
  <si>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</si>
  <si>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</si>
  <si>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</si>
  <si>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</si>
  <si>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</si>
  <si>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</si>
  <si>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</si>
  <si>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</si>
  <si>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</si>
  <si>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</si>
  <si>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</si>
  <si>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</si>
  <si>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</si>
  <si>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</si>
  <si>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</si>
  <si>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</si>
  <si>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</si>
  <si>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</si>
  <si>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</si>
  <si>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</si>
  <si>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</si>
  <si>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</si>
  <si>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</si>
  <si>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</si>
  <si>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</si>
  <si>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</si>
  <si>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</si>
  <si>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</si>
  <si>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</si>
  <si>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</si>
  <si>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</si>
  <si>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</si>
  <si>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</si>
  <si>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</si>
  <si>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</si>
  <si>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</si>
  <si>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</si>
  <si>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</si>
  <si>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</si>
  <si>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</si>
  <si>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</si>
  <si>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</si>
  <si>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</si>
  <si>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</si>
  <si>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</si>
  <si>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</si>
  <si>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</si>
  <si>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</si>
  <si>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</si>
  <si>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</si>
  <si>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</si>
  <si>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</si>
  <si>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</si>
  <si>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</si>
  <si>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</si>
  <si>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</si>
  <si>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</si>
  <si>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</si>
  <si>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</si>
  <si>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</si>
  <si>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</si>
  <si>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</si>
  <si>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</si>
  <si>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</si>
  <si>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</si>
  <si>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</si>
  <si>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</si>
  <si>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</si>
  <si>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</si>
  <si>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</si>
  <si>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</si>
  <si>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</si>
  <si>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</si>
  <si>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</si>
  <si>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</si>
  <si>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</si>
  <si>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</si>
  <si>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</si>
  <si>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</si>
  <si>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</si>
  <si>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</si>
  <si>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</si>
  <si>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</si>
  <si>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</si>
  <si>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</si>
  <si>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</si>
  <si>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</si>
  <si>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</si>
  <si>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</si>
  <si>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</si>
  <si>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</si>
  <si>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</si>
  <si>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</si>
  <si>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</si>
  <si>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</si>
  <si>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</si>
  <si>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</si>
  <si>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</si>
  <si>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</si>
  <si>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</si>
  <si>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</si>
  <si>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</si>
  <si>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</si>
  <si>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</si>
  <si>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</si>
  <si>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</si>
  <si>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</si>
  <si>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</si>
  <si>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</si>
  <si>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</si>
  <si>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</si>
  <si>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</si>
  <si>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</si>
  <si>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</si>
  <si>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</si>
  <si>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</si>
  <si>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</si>
  <si>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</si>
  <si>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</si>
  <si>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</si>
  <si>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</si>
  <si>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</si>
  <si>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</si>
  <si>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</si>
  <si>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</si>
  <si>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</si>
  <si>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</si>
  <si>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</si>
  <si>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</si>
  <si>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</si>
  <si>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</si>
  <si>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</si>
  <si>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</si>
  <si>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</si>
  <si>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</si>
  <si>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</si>
  <si>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</si>
  <si>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</si>
  <si>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</si>
  <si>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</si>
  <si>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</si>
  <si>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</si>
  <si>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</si>
  <si>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</si>
  <si>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</si>
  <si>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</si>
  <si>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</si>
  <si>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</si>
  <si>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</si>
  <si>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</si>
  <si>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</si>
  <si>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</si>
  <si>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</si>
  <si>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</si>
  <si>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</si>
  <si>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</si>
  <si>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</si>
  <si>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</si>
  <si>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</si>
  <si>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</si>
  <si>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</si>
  <si>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</si>
  <si>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</si>
  <si>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</si>
  <si>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</si>
  <si>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</si>
  <si>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</si>
  <si>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</si>
  <si>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</si>
  <si>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</si>
  <si>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</si>
  <si>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</si>
  <si>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</si>
  <si>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</si>
  <si>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</si>
  <si>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</si>
  <si>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</si>
  <si>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</si>
  <si>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</si>
  <si>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</si>
  <si>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</si>
  <si>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</si>
  <si>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</si>
  <si>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</si>
  <si>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</si>
  <si>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</si>
  <si>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</si>
  <si>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</si>
  <si>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</si>
  <si>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</si>
  <si>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</si>
  <si>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</si>
  <si>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</si>
  <si>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</si>
  <si>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</si>
  <si>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</si>
  <si>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</si>
  <si>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</si>
  <si>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</si>
  <si>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</si>
  <si>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</si>
  <si>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</si>
  <si>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</si>
  <si>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</si>
  <si>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</si>
  <si>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</si>
  <si>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</si>
  <si>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</si>
  <si>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</si>
  <si>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</si>
  <si>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</si>
  <si>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</si>
  <si>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</si>
  <si>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</si>
  <si>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</si>
  <si>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</si>
  <si>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</si>
  <si>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</si>
  <si>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</si>
  <si>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</si>
  <si>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</si>
  <si>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</si>
  <si>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</si>
  <si>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</si>
  <si>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</si>
  <si>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</si>
  <si>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</si>
  <si>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</si>
  <si>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</si>
  <si>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</si>
  <si>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</si>
  <si>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</si>
  <si>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</si>
  <si>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</si>
  <si>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</si>
  <si>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</si>
  <si>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</si>
  <si>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</si>
  <si>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</si>
  <si>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</si>
  <si>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</si>
  <si>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</si>
  <si>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</si>
  <si>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</si>
  <si>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</si>
  <si>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</si>
  <si>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</si>
  <si>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</si>
  <si>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</si>
  <si>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</si>
  <si>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</si>
  <si>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</si>
  <si>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</si>
  <si>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</si>
  <si>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</si>
  <si>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</si>
  <si>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</si>
  <si>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</si>
  <si>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</si>
  <si>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</si>
  <si>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</si>
  <si>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</si>
  <si>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</si>
  <si>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</si>
  <si>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</si>
  <si>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</si>
  <si>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</si>
  <si>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</si>
  <si>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</si>
  <si>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</si>
  <si>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</si>
  <si>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</si>
  <si>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</si>
  <si>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</si>
  <si>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</si>
  <si>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</si>
  <si>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</si>
  <si>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</si>
  <si>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</si>
  <si>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</si>
  <si>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</si>
  <si>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</si>
  <si>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</si>
  <si>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</si>
  <si>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</si>
  <si>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</si>
  <si>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</si>
  <si>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</si>
  <si>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</si>
  <si>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</si>
  <si>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</si>
  <si>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</si>
  <si>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</si>
  <si>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</si>
  <si>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</si>
  <si>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</si>
  <si>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</si>
  <si>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</si>
  <si>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</si>
  <si>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</si>
  <si>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</si>
  <si>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</si>
  <si>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</si>
  <si>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</si>
  <si>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</si>
  <si>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</si>
  <si>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</si>
  <si>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</si>
  <si>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</si>
  <si>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</si>
  <si>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</si>
  <si>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</si>
  <si>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</si>
  <si>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</si>
  <si>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</si>
  <si>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</si>
  <si>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</si>
  <si>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</si>
  <si>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</si>
  <si>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</si>
  <si>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</si>
  <si>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</si>
  <si>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</si>
  <si>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</si>
  <si>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</si>
  <si>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</si>
  <si>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</si>
  <si>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</si>
  <si>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</si>
  <si>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</si>
  <si>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</si>
  <si>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</si>
  <si>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</si>
  <si>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</si>
  <si>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</si>
  <si>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</si>
  <si>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</si>
  <si>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</si>
  <si>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</si>
  <si>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</si>
  <si>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</si>
  <si>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</si>
  <si>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</si>
  <si>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</si>
  <si>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</si>
  <si>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</si>
  <si>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</si>
  <si>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</si>
  <si>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</si>
  <si>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</si>
  <si>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</si>
  <si>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</si>
  <si>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</si>
  <si>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</si>
  <si>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</si>
  <si>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</si>
  <si>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</si>
  <si>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</si>
  <si>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</si>
  <si>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</si>
  <si>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</si>
  <si>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</si>
  <si>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</si>
  <si>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</si>
  <si>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</si>
  <si>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</si>
  <si>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</si>
  <si>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</si>
  <si>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</si>
  <si>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</si>
  <si>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</si>
  <si>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</si>
  <si>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</si>
  <si>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</si>
  <si>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</si>
  <si>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</si>
  <si>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</si>
  <si>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</si>
  <si>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</si>
  <si>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</si>
  <si>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</si>
  <si>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</si>
  <si>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</si>
  <si>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</si>
  <si>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</si>
  <si>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</si>
  <si>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</si>
  <si>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</si>
  <si>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</si>
  <si>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</si>
  <si>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</si>
  <si>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</si>
  <si>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</si>
  <si>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</si>
  <si>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</si>
  <si>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</si>
  <si>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</si>
  <si>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</si>
  <si>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</si>
  <si>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</si>
  <si>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</si>
  <si>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</si>
  <si>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</si>
  <si>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</si>
  <si>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</si>
  <si>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</si>
  <si>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</si>
  <si>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</si>
  <si>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</si>
  <si>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</si>
  <si>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</si>
  <si>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</si>
  <si>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</si>
  <si>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</si>
  <si>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</si>
  <si>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</si>
  <si>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</si>
  <si>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</si>
  <si>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</si>
  <si>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</si>
  <si>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</si>
  <si>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</si>
  <si>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</si>
  <si>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</si>
  <si>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</si>
  <si>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</si>
  <si>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</si>
  <si>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</si>
  <si>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</si>
  <si>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</si>
  <si>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</si>
  <si>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</si>
  <si>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</si>
  <si>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</si>
  <si>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</si>
  <si>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</si>
  <si>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</si>
  <si>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</si>
  <si>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</si>
  <si>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</si>
  <si>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</si>
  <si>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</si>
  <si>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</si>
  <si>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</si>
  <si>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</si>
  <si>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</si>
  <si>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</si>
  <si>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</si>
  <si>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</si>
  <si>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</si>
  <si>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</si>
  <si>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</si>
  <si>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</si>
  <si>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</si>
  <si>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</si>
  <si>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</si>
  <si>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</si>
  <si>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</si>
  <si>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</si>
  <si>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</si>
  <si>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</si>
  <si>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</si>
  <si>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</si>
  <si>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</si>
  <si>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</si>
  <si>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</si>
  <si>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</si>
  <si>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</si>
  <si>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</si>
  <si>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</si>
  <si>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</si>
  <si>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</si>
  <si>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</si>
  <si>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</si>
  <si>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</si>
  <si>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</si>
  <si>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</si>
  <si>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</si>
  <si>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</si>
  <si>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</si>
  <si>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</si>
  <si>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</si>
  <si>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</si>
  <si>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</si>
  <si>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</si>
  <si>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</si>
  <si>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</si>
  <si>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</si>
  <si>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</si>
  <si>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</si>
  <si>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</si>
  <si>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</si>
  <si>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</si>
  <si>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</si>
  <si>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</si>
  <si>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</si>
  <si>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</si>
  <si>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</si>
  <si>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</si>
  <si>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</si>
  <si>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</si>
  <si>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</si>
  <si>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</si>
  <si>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</si>
  <si>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</si>
  <si>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</si>
  <si>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</si>
  <si>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</si>
  <si>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</si>
  <si>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</si>
  <si>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</si>
  <si>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</si>
  <si>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</si>
  <si>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</si>
  <si>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</si>
  <si>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</si>
  <si>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</si>
  <si>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</si>
  <si>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</si>
  <si>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</si>
  <si>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</si>
  <si>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</si>
  <si>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</si>
  <si>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</si>
  <si>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</si>
  <si>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</si>
  <si>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</si>
  <si>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</si>
  <si>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</si>
  <si>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</si>
  <si>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</si>
  <si>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</si>
  <si>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</si>
  <si>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</si>
  <si>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</si>
  <si>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</si>
  <si>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</si>
  <si>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</si>
  <si>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</si>
  <si>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</si>
  <si>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</si>
  <si>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</si>
  <si>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</si>
  <si>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</si>
  <si>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</si>
  <si>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</si>
  <si>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</si>
  <si>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</si>
  <si>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</si>
  <si>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</si>
  <si>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</si>
  <si>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</si>
  <si>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</si>
  <si>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</si>
  <si>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</si>
  <si>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</si>
  <si>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</si>
  <si>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</si>
  <si>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</si>
  <si>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</si>
  <si>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</si>
  <si>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</si>
  <si>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</si>
  <si>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</si>
  <si>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</si>
  <si>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</si>
  <si>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</si>
  <si>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</si>
  <si>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</si>
  <si>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</si>
  <si>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</si>
  <si>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</si>
  <si>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</si>
  <si>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</si>
  <si>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</si>
  <si>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</si>
  <si>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</si>
  <si>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</si>
  <si>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</si>
  <si>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</si>
  <si>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</si>
  <si>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</si>
  <si>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</si>
  <si>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</si>
  <si>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</si>
  <si>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</si>
  <si>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</si>
  <si>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</si>
  <si>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</si>
  <si>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</si>
  <si>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</si>
  <si>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</si>
  <si>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</si>
  <si>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</si>
  <si>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</si>
  <si>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</si>
  <si>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</si>
  <si>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</si>
  <si>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</si>
  <si>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</si>
  <si>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</si>
  <si>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</si>
  <si>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</si>
  <si>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</si>
  <si>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</si>
  <si>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</si>
  <si>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</si>
  <si>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</si>
  <si>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</si>
  <si>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</si>
  <si>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</si>
  <si>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</si>
  <si>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</si>
  <si>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</si>
  <si>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</si>
  <si>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</si>
  <si>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</si>
  <si>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</si>
  <si>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</si>
  <si>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</si>
  <si>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</si>
  <si>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</si>
  <si>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</si>
  <si>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</si>
  <si>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</si>
  <si>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</si>
  <si>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</si>
  <si>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</si>
  <si>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</si>
  <si>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</si>
  <si>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</si>
  <si>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</si>
  <si>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</si>
  <si>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</si>
  <si>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</si>
  <si>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</si>
  <si>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</si>
  <si>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</si>
  <si>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</si>
  <si>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</si>
  <si>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</si>
  <si>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</si>
  <si>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</si>
  <si>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</si>
  <si>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</si>
  <si>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</si>
  <si>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</si>
  <si>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</si>
  <si>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</si>
  <si>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</si>
  <si>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</si>
  <si>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</si>
  <si>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</si>
  <si>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</si>
  <si>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</si>
  <si>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</si>
  <si>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</si>
  <si>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</si>
  <si>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</si>
  <si>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</si>
  <si>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</si>
  <si>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</si>
  <si>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</si>
  <si>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</si>
  <si>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</si>
  <si>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</si>
  <si>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</si>
  <si>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</si>
  <si>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</si>
  <si>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</si>
  <si>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</si>
  <si>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</si>
  <si>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</si>
  <si>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</si>
  <si>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</si>
  <si>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</si>
  <si>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</si>
  <si>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</si>
  <si>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</si>
  <si>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</si>
  <si>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</si>
  <si>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</si>
  <si>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</si>
  <si>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</si>
  <si>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</si>
  <si>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</si>
  <si>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</si>
  <si>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</si>
  <si>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</si>
  <si>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</si>
  <si>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</si>
  <si>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</si>
  <si>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</si>
  <si>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</si>
  <si>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</si>
  <si>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</si>
  <si>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</si>
  <si>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</si>
  <si>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</si>
  <si>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</si>
  <si>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</si>
  <si>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</si>
  <si>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</si>
  <si>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</si>
  <si>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</si>
  <si>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</si>
  <si>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</si>
  <si>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</si>
  <si>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</si>
  <si>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</si>
  <si>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</si>
  <si>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</si>
  <si>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</si>
  <si>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</si>
  <si>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</si>
  <si>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</si>
  <si>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</si>
  <si>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</si>
  <si>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</si>
  <si>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</si>
  <si>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</si>
  <si>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</si>
  <si>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</si>
  <si>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</si>
  <si>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</si>
  <si>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</si>
  <si>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</si>
  <si>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</si>
  <si>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</si>
  <si>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</si>
  <si>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</si>
  <si>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</si>
  <si>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</si>
  <si>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</si>
  <si>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</si>
  <si>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</si>
  <si>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</si>
  <si>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</si>
  <si>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</si>
  <si>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</si>
  <si>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</si>
  <si>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</si>
  <si>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</si>
  <si>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</si>
  <si>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</si>
  <si>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</si>
  <si>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</si>
  <si>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</si>
  <si>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</si>
  <si>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</si>
  <si>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</si>
  <si>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</si>
  <si>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</si>
  <si>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</si>
  <si>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</si>
  <si>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</si>
  <si>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</si>
  <si>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</si>
  <si>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</si>
  <si>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</si>
  <si>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</si>
  <si>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</si>
  <si>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</si>
  <si>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</si>
  <si>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</si>
  <si>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</si>
  <si>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</si>
  <si>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</si>
  <si>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</si>
  <si>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</si>
  <si>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</si>
  <si>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</si>
  <si>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</si>
  <si>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</si>
  <si>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</si>
  <si>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</si>
  <si>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</si>
  <si>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</si>
  <si>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</si>
  <si>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</si>
  <si>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</si>
  <si>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</si>
  <si>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</si>
  <si>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</si>
  <si>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</si>
  <si>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</si>
  <si>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</si>
  <si>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</si>
  <si>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</si>
  <si>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</si>
  <si>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</si>
  <si>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</si>
  <si>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</si>
  <si>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</si>
  <si>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</si>
  <si>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</si>
  <si>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</si>
  <si>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</si>
  <si>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</si>
  <si>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</si>
  <si>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</si>
  <si>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</si>
  <si>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</si>
  <si>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</si>
  <si>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</si>
  <si>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</si>
  <si>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</si>
  <si>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</si>
  <si>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</si>
  <si>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</si>
  <si>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</si>
  <si>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</si>
  <si>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</si>
  <si>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</si>
  <si>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</si>
  <si>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</si>
  <si>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</si>
  <si>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</si>
  <si>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</si>
  <si>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</si>
  <si>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</si>
  <si>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</si>
  <si>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</si>
  <si>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</si>
  <si>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</si>
  <si>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</si>
  <si>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</si>
  <si>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</si>
  <si>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</si>
  <si>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</si>
  <si>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</si>
  <si>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</si>
  <si>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</si>
  <si>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</si>
  <si>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</si>
  <si>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</si>
  <si>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</si>
  <si>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</si>
  <si>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</si>
  <si>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</si>
  <si>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</si>
  <si>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</si>
  <si>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</si>
  <si>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</si>
  <si>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</si>
  <si>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</si>
  <si>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</si>
  <si>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</si>
  <si>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</si>
  <si>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</si>
  <si>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</si>
  <si>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</si>
  <si>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</si>
  <si>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</si>
  <si>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</si>
  <si>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</si>
  <si>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</si>
  <si>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</si>
  <si>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</si>
  <si>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</si>
  <si>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</si>
  <si>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</si>
  <si>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</si>
  <si>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</si>
  <si>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</si>
  <si>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</si>
  <si>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</si>
  <si>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</si>
  <si>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</si>
  <si>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</si>
  <si>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</si>
  <si>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</si>
  <si>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</si>
  <si>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</si>
  <si>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</si>
  <si>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</si>
  <si>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</si>
  <si>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</si>
  <si>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</si>
  <si>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</si>
  <si>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</si>
  <si>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</si>
  <si>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</si>
  <si>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</si>
  <si>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</si>
  <si>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</si>
  <si>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</si>
  <si>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</si>
  <si>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</si>
  <si>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</si>
  <si>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</si>
  <si>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</si>
  <si>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</si>
  <si>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</si>
  <si>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</si>
  <si>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</si>
  <si>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</si>
  <si>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</si>
  <si>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</si>
  <si>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</si>
  <si>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</si>
  <si>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</si>
  <si>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</si>
  <si>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</si>
  <si>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</si>
  <si>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</si>
  <si>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</si>
  <si>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</si>
  <si>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</si>
  <si>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</si>
  <si>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</si>
  <si>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</si>
  <si>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</si>
  <si>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</si>
  <si>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</si>
  <si>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</si>
  <si>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</si>
  <si>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</si>
  <si>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</si>
  <si>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</si>
  <si>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</si>
  <si>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</si>
  <si>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</si>
  <si>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</si>
  <si>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</si>
  <si>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</si>
  <si>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</si>
  <si>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</si>
  <si>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</si>
  <si>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</si>
  <si>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</si>
  <si>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</si>
  <si>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</si>
  <si>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</si>
  <si>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</si>
  <si>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</si>
  <si>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</si>
  <si>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</si>
  <si>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</si>
  <si>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</si>
  <si>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</si>
  <si>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</si>
  <si>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</si>
  <si>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</si>
  <si>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</si>
  <si>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</si>
  <si>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</si>
  <si>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</si>
  <si>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</si>
  <si>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</si>
  <si>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</si>
  <si>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</si>
  <si>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</si>
  <si>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</si>
  <si>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</si>
  <si>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</si>
  <si>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</si>
  <si>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</si>
  <si>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</si>
  <si>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</si>
  <si>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</si>
  <si>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</si>
  <si>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</si>
  <si>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</si>
  <si>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</si>
  <si>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</si>
  <si>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</si>
  <si>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</si>
  <si>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</si>
  <si>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</si>
  <si>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</si>
  <si>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</si>
  <si>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</si>
  <si>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</si>
  <si>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</si>
  <si>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</si>
  <si>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</si>
  <si>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</si>
  <si>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</si>
  <si>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</si>
  <si>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</si>
  <si>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</si>
  <si>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</si>
  <si>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</si>
  <si>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</si>
  <si>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</si>
  <si>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</si>
  <si>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</si>
  <si>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</si>
  <si>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</si>
  <si>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</si>
  <si>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</si>
  <si>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</si>
  <si>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</si>
  <si>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</si>
  <si>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</si>
  <si>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</si>
  <si>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</si>
  <si>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</si>
  <si>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</si>
  <si>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</si>
  <si>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</si>
  <si>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</si>
  <si>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</si>
  <si>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</si>
  <si>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</si>
  <si>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</si>
  <si>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</si>
  <si>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</si>
  <si>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</si>
  <si>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</si>
  <si>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</si>
  <si>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</si>
  <si>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</si>
  <si>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</si>
  <si>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</si>
  <si>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</si>
  <si>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</si>
  <si>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</si>
  <si>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</si>
  <si>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</si>
  <si>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</si>
  <si>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</si>
  <si>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</si>
  <si>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</si>
  <si>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</si>
  <si>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</si>
  <si>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</si>
  <si>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</si>
  <si>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</si>
  <si>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</si>
  <si>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</si>
  <si>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</si>
  <si>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</si>
  <si>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</si>
  <si>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</si>
  <si>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</si>
  <si>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</si>
  <si>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</si>
  <si>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</si>
  <si>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</si>
  <si>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</si>
  <si>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</si>
  <si>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</si>
  <si>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</si>
  <si>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</si>
  <si>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</si>
  <si>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</si>
  <si>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</si>
  <si>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</si>
  <si>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</si>
  <si>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</si>
  <si>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</si>
  <si>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</si>
  <si>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</si>
  <si>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</si>
  <si>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</si>
  <si>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</si>
  <si>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</si>
  <si>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</si>
  <si>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</si>
  <si>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</si>
  <si>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</si>
  <si>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</si>
  <si>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</si>
  <si>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</si>
  <si>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</si>
  <si>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</si>
  <si>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</si>
  <si>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</si>
  <si>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</si>
  <si>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</si>
  <si>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</si>
  <si>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</si>
  <si>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</si>
  <si>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</si>
  <si>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</si>
  <si>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</si>
  <si>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</si>
  <si>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</si>
  <si>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</si>
  <si>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</si>
  <si>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</si>
  <si>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</si>
  <si>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</si>
  <si>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</si>
  <si>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</si>
  <si>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</si>
  <si>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</si>
  <si>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</si>
  <si>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</si>
  <si>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</si>
  <si>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</si>
  <si>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</si>
  <si>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</si>
  <si>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</si>
  <si>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</si>
  <si>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</si>
  <si>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</si>
  <si>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</si>
  <si>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</si>
  <si>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</si>
  <si>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</si>
  <si>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</si>
  <si>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</si>
  <si>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</si>
  <si>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</si>
  <si>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</si>
  <si>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</si>
  <si>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</si>
  <si>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</si>
  <si>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</si>
  <si>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</si>
  <si>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</si>
  <si>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</si>
  <si>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</si>
  <si>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</si>
  <si>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</si>
  <si>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</si>
  <si>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</si>
  <si>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</si>
  <si>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</si>
  <si>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</si>
  <si>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</si>
  <si>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</si>
  <si>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</si>
  <si>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</si>
  <si>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</si>
  <si>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</si>
  <si>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</si>
  <si>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</si>
  <si>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</si>
  <si>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</si>
  <si>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</si>
  <si>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</si>
  <si>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</si>
  <si>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</si>
  <si>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</si>
  <si>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</si>
  <si>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</si>
  <si>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</si>
  <si>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</si>
  <si>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</si>
  <si>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</si>
  <si>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</si>
  <si>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</si>
  <si>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</si>
  <si>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</si>
  <si>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</si>
  <si>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</si>
  <si>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</si>
  <si>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</si>
  <si>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</si>
  <si>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</si>
  <si>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</si>
  <si>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</si>
  <si>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</si>
  <si>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</si>
  <si>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</si>
  <si>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</si>
  <si>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</si>
  <si>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</si>
  <si>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</si>
  <si>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</si>
  <si>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</si>
  <si>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</si>
  <si>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</si>
  <si>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</si>
  <si>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</si>
  <si>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</si>
  <si>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</si>
  <si>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</si>
  <si>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</si>
  <si>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</si>
  <si>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</si>
  <si>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</si>
  <si>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</si>
  <si>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</si>
  <si>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</si>
  <si>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</si>
  <si>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</si>
  <si>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</si>
  <si>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</si>
  <si>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</si>
  <si>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</si>
  <si>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</si>
  <si>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</si>
  <si>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</si>
  <si>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</si>
  <si>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</si>
  <si>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</si>
  <si>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</si>
  <si>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</si>
  <si>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</si>
  <si>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</si>
  <si>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</si>
  <si>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</si>
  <si>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</si>
  <si>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</si>
  <si>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</si>
  <si>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</si>
  <si>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</si>
  <si>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</si>
  <si>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</si>
  <si>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</si>
  <si>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</si>
  <si>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</si>
  <si>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</si>
  <si>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</si>
  <si>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</si>
  <si>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</si>
  <si>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</si>
  <si>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</si>
  <si>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</si>
  <si>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</si>
  <si>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</si>
  <si>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</si>
  <si>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</si>
  <si>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</si>
  <si>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</si>
  <si>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</si>
  <si>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</si>
  <si>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</si>
  <si>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</si>
  <si>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</si>
  <si>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</si>
  <si>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</si>
  <si>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</si>
  <si>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</si>
  <si>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</si>
  <si>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</si>
  <si>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</si>
  <si>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</si>
  <si>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</si>
  <si>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</si>
  <si>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</si>
  <si>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</si>
  <si>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</si>
  <si>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</si>
  <si>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</si>
  <si>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</si>
  <si>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</si>
  <si>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</si>
  <si>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</si>
  <si>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</si>
  <si>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</si>
  <si>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</si>
  <si>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</si>
  <si>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</si>
  <si>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</si>
  <si>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</si>
  <si>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</si>
  <si>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</si>
  <si>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</si>
  <si>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</si>
  <si>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</si>
  <si>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</si>
  <si>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</si>
  <si>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</si>
  <si>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</si>
  <si>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</si>
  <si>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</si>
  <si>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</si>
  <si>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</si>
  <si>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</si>
  <si>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</si>
  <si>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</si>
  <si>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</si>
  <si>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</si>
  <si>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</si>
  <si>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</si>
  <si>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</si>
  <si>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</si>
  <si>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</si>
  <si>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</si>
  <si>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</si>
  <si>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</si>
  <si>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</si>
  <si>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</si>
  <si>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</si>
  <si>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</si>
  <si>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</si>
  <si>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</si>
  <si>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</si>
  <si>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</si>
  <si>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</si>
  <si>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</si>
  <si>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</si>
  <si>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</si>
  <si>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</si>
  <si>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</si>
  <si>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</si>
  <si>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</si>
  <si>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</si>
  <si>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</si>
  <si>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</si>
  <si>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</si>
  <si>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</si>
  <si>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</si>
  <si>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</si>
  <si>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</si>
  <si>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</si>
  <si>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</si>
  <si>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</si>
  <si>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</si>
  <si>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</si>
  <si>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</si>
  <si>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</si>
  <si>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</si>
  <si>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</si>
  <si>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</si>
  <si>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</si>
  <si>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</si>
  <si>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</si>
  <si>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</si>
  <si>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</si>
  <si>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</si>
  <si>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</si>
  <si>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</si>
  <si>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</si>
  <si>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</si>
  <si>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</si>
  <si>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</si>
  <si>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</si>
  <si>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</si>
  <si>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</si>
  <si>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</si>
  <si>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</si>
  <si>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</si>
  <si>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</si>
  <si>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</si>
  <si>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</si>
  <si>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</si>
  <si>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</si>
  <si>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</si>
  <si>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</si>
  <si>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</si>
  <si>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</si>
  <si>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</si>
  <si>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</si>
  <si>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</si>
  <si>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</si>
  <si>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</si>
  <si>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</si>
  <si>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</si>
  <si>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</si>
  <si>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</si>
  <si>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</si>
  <si>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</si>
  <si>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</si>
  <si>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</si>
  <si>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</si>
  <si>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</si>
  <si>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</si>
  <si>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</si>
  <si>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</si>
  <si>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</si>
  <si>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</si>
  <si>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</si>
  <si>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</si>
  <si>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</si>
  <si>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</si>
  <si>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</si>
  <si>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</si>
  <si>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</si>
  <si>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</si>
  <si>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</si>
  <si>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</si>
  <si>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</si>
  <si>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</si>
  <si>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</si>
  <si>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</si>
  <si>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</si>
  <si>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</si>
  <si>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</si>
  <si>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</si>
  <si>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</si>
  <si>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</si>
  <si>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</si>
  <si>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</si>
  <si>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</si>
  <si>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</si>
  <si>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</si>
  <si>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</si>
  <si>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</si>
  <si>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</si>
  <si>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</si>
  <si>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</si>
  <si>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</si>
  <si>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</si>
  <si>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</si>
  <si>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</si>
  <si>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</si>
  <si>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</si>
  <si>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</si>
  <si>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</si>
  <si>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</si>
  <si>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</si>
  <si>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</si>
  <si>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</si>
  <si>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</si>
  <si>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</si>
  <si>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</si>
  <si>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</si>
  <si>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</si>
  <si>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</si>
  <si>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</si>
  <si>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</si>
  <si>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</si>
  <si>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</si>
  <si>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</si>
  <si>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</si>
  <si>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</si>
  <si>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</si>
  <si>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</si>
  <si>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</si>
  <si>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</si>
  <si>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</si>
  <si>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</si>
  <si>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</si>
  <si>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</si>
  <si>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</si>
  <si>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</si>
  <si>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</si>
  <si>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</si>
  <si>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</si>
  <si>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</si>
  <si>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</si>
  <si>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</si>
  <si>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</si>
  <si>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</si>
  <si>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</si>
  <si>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</si>
  <si>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</si>
  <si>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</si>
  <si>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</si>
  <si>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</si>
  <si>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</si>
  <si>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</si>
  <si>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</si>
  <si>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</si>
  <si>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</si>
  <si>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</si>
  <si>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</si>
  <si>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</si>
  <si>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</si>
  <si>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</si>
  <si>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</si>
  <si>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</si>
  <si>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</si>
  <si>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</si>
  <si>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</si>
  <si>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</si>
  <si>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</si>
  <si>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</si>
  <si>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</si>
  <si>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</si>
  <si>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</si>
  <si>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</si>
  <si>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</si>
  <si>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</si>
  <si>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</si>
  <si>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</si>
  <si>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</si>
  <si>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</si>
  <si>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</si>
  <si>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</si>
  <si>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</si>
  <si>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</si>
  <si>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</si>
  <si>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</si>
  <si>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</si>
  <si>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</si>
  <si>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</si>
  <si>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</si>
  <si>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</si>
  <si>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</si>
  <si>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</si>
  <si>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</si>
  <si>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</si>
  <si>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</si>
  <si>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</si>
  <si>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</si>
  <si>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</si>
  <si>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</si>
  <si>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</si>
  <si>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</si>
  <si>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</si>
  <si>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</si>
  <si>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</si>
  <si>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</si>
  <si>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</si>
  <si>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</si>
  <si>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</si>
  <si>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</si>
  <si>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</si>
  <si>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</si>
  <si>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</si>
  <si>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</si>
  <si>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</si>
  <si>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</si>
  <si>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</si>
  <si>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</si>
  <si>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</si>
  <si>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</si>
  <si>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</si>
  <si>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</si>
  <si>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</si>
  <si>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</si>
  <si>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</si>
  <si>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</si>
  <si>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</si>
  <si>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</si>
  <si>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</si>
  <si>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</si>
  <si>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</si>
  <si>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</si>
  <si>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</si>
  <si>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</si>
  <si>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</si>
  <si>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</si>
  <si>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</si>
  <si>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</si>
  <si>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</si>
  <si>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</si>
  <si>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</si>
  <si>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</si>
  <si>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</si>
  <si>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</si>
  <si>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</si>
  <si>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</si>
  <si>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</si>
  <si>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</si>
  <si>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</si>
  <si>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</si>
  <si>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</si>
  <si>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</si>
  <si>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</si>
  <si>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</si>
  <si>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</si>
  <si>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</si>
  <si>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</si>
  <si>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</si>
  <si>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</si>
  <si>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</si>
  <si>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</si>
  <si>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</si>
  <si>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</si>
  <si>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</si>
  <si>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</si>
  <si>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</si>
  <si>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</si>
  <si>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</si>
  <si>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</si>
  <si>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</si>
  <si>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</si>
  <si>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</si>
  <si>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</si>
  <si>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</si>
  <si>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</si>
  <si>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</si>
  <si>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</si>
  <si>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</si>
  <si>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</si>
  <si>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</si>
  <si>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</si>
  <si>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</si>
  <si>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</si>
  <si>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</si>
  <si>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</si>
  <si>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</si>
  <si>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</si>
  <si>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</si>
  <si>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</si>
  <si>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</si>
  <si>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</si>
  <si>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</si>
  <si>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</si>
  <si>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</si>
  <si>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</si>
  <si>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</si>
  <si>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</si>
  <si>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</si>
  <si>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</si>
  <si>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</si>
  <si>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</si>
  <si>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</si>
  <si>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</si>
  <si>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</si>
  <si>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</si>
  <si>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</si>
  <si>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</si>
  <si>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</si>
  <si>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</si>
  <si>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</si>
  <si>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</si>
  <si>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</si>
  <si>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</si>
  <si>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</si>
  <si>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</si>
  <si>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</si>
  <si>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</si>
  <si>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</si>
  <si>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</si>
  <si>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</si>
  <si>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</si>
  <si>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</si>
  <si>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</si>
  <si>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</si>
  <si>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</si>
  <si>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</si>
  <si>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</si>
  <si>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</si>
  <si>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</si>
  <si>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</si>
  <si>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</si>
  <si>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</si>
  <si>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</si>
  <si>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</si>
  <si>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</si>
  <si>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</si>
  <si>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</si>
  <si>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</si>
  <si>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</si>
  <si>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</si>
  <si>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</si>
  <si>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</si>
  <si>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</si>
  <si>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</si>
  <si>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</si>
  <si>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</si>
  <si>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</si>
  <si>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</si>
  <si>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</si>
  <si>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</si>
  <si>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</si>
  <si>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</si>
  <si>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</si>
  <si>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</si>
  <si>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</si>
  <si>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</si>
  <si>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</si>
  <si>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</si>
  <si>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</si>
  <si>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</si>
  <si>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</si>
  <si>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</si>
  <si>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</si>
  <si>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</si>
  <si>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</si>
  <si>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</si>
  <si>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</si>
  <si>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</si>
  <si>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</si>
  <si>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</si>
  <si>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</si>
  <si>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</si>
  <si>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</si>
  <si>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</si>
  <si>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</si>
  <si>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</si>
  <si>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</si>
  <si>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</si>
  <si>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</si>
  <si>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</si>
  <si>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</si>
  <si>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</si>
  <si>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</si>
  <si>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</si>
  <si>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</si>
  <si>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</si>
  <si>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</si>
  <si>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</si>
  <si>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</si>
  <si>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</si>
  <si>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</si>
  <si>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</si>
  <si>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</si>
  <si>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</si>
  <si>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</si>
  <si>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</si>
  <si>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</si>
  <si>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</si>
  <si>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</si>
  <si>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</si>
  <si>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</si>
  <si>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</si>
  <si>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</si>
  <si>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</si>
  <si>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</si>
  <si>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</si>
  <si>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</si>
  <si>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</si>
  <si>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</si>
  <si>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</si>
  <si>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</si>
  <si>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</si>
  <si>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</si>
  <si>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</si>
  <si>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</si>
  <si>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</si>
  <si>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</si>
  <si>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</si>
  <si>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</si>
  <si>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</si>
  <si>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</si>
  <si>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</si>
  <si>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</si>
  <si>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</si>
  <si>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</si>
  <si>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</si>
  <si>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</si>
  <si>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</si>
  <si>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</si>
  <si>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</si>
  <si>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</si>
  <si>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</si>
  <si>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</si>
  <si>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</si>
  <si>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</si>
  <si>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</si>
  <si>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</si>
  <si>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</si>
  <si>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</si>
  <si>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</si>
  <si>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</si>
  <si>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</si>
  <si>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</si>
  <si>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</si>
  <si>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</si>
  <si>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</si>
  <si>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</si>
  <si>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</si>
  <si>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</si>
  <si>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</si>
  <si>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</si>
  <si>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</si>
  <si>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</si>
  <si>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</si>
  <si>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</si>
  <si>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</si>
  <si>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</si>
  <si>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</si>
  <si>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</si>
  <si>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</si>
  <si>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</si>
  <si>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</si>
  <si>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</si>
  <si>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</si>
  <si>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</si>
  <si>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</si>
  <si>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</si>
  <si>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</si>
  <si>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</si>
  <si>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</si>
  <si>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</si>
  <si>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</si>
  <si>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</si>
  <si>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</si>
  <si>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</si>
  <si>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PCM-20251127-00000504
</t>
  </si>
  <si>
    <t xml:space="preserve">2025-11-27 08:06:19
</t>
  </si>
  <si>
    <t xml:space="preserve">Restored by PG </t>
  </si>
  <si>
    <t xml:space="preserve"> PCM-20250215-00000830 </t>
  </si>
  <si>
    <t>LTE site still down and  site located in aramco area access issue need special permission</t>
  </si>
  <si>
    <t>PCM-20251127-00000574</t>
  </si>
  <si>
    <t>Sceco failure issue at area and team save Hub YLM0740&amp;JDJZ0771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</si>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</sst>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4" totalsRowShown="0" headerRowDxfId="156" dataDxfId="155" headerRowBorderDxfId="153" tableBorderDxfId="154" totalsRowBorderDxfId="152">
  <autoFilter ref="A1:CJ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3" dataDxfId="62" headerRowBorderDxfId="60" tableBorderDxfId="61">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1" totalsRowShown="0" headerRowDxfId="47" dataDxfId="46" headerRowBorderDxfId="44" tableBorderDxfId="45" totalsRowBorderDxfId="43">
  <autoFilter ref="A1:L3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30" dataDxfId="29" headerRowBorderDxfId="27" tableBorderDxfId="28">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325.63450150463177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45988.582927430558</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45988.582927430558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45988.582927430558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45988.582927430558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45988.582927430558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45988.582927430558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45988.582927430558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45988.582927430558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45988.582927430558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45988.582927430558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45988.582927430558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45988.582927430558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45988.582927430558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45988.582927430558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45988.582927430558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45988.582927430558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45988.582927430558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45988.582927430558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45988.582927430558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45988.582927430558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45988.582927430558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45988.582927430558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45988.582927430558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45988.582927430558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45988.582927430558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45988.582927430558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45988.582927430558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45988.582927430558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45988.582927430558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45988.582927430558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45988.582927430558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45988.582927430558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45988.582927430558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45988.582927430558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45988.582927430558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45988.582927430558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45988.582927430558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45988.582927430558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45988.582927430558</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F69A2EC8-4B63-46C6-B3B8-46E27780FD33}"/>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4"/>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163.58308946759644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4.195508449076442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8" t="s">
        <v>22825</v>
      </c>
      <c r="E5" s="99" t="s">
        <v>39021</v>
      </c>
      <c r="F5" s="100">
        <v>45988.400567129633</v>
      </c>
      <c r="G5" s="101">
        <f ca="1">IFERROR(NOW()-F5,"-")</f>
        <v>0.18236030092521105</v>
      </c>
      <c r="H5" s="146"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45988.582927430558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45988.582927430558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45988.582927430558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45988.582927430558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45988.582927430558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45988.582927430558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45988.582927430558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45988.582927430558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45988.582927430558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45988.582927430558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45988.582927430558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45988.582927430558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45988.582927430558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45988.582927430558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45988.582927430558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45988.582927430558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45988.582927430558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45988.582927430558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45988.582927430558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45988.582927430558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45988.582927430558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45988.582927430558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45988.582927430558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45988.582927430558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45988.582927430558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45988.582927430558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45988.582927430558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45988.582927430558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45988.582927430558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45988.582927430558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45988.582927430558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45988.582927430558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45988.582927430558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45988.582927430558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45988.582927430558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45988.582927430558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45988.582927430558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45988.582927430558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45988.582927430558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45988.582927430558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45988.582927430558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45988.582927430558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45988.582927430558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45988.582927430558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45988.582927430558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45988.582927430558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45988.582927430558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45988.582927430558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45988.582927430558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45988.582927430558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45988.582927430558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45988.582927430558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45988.582927430558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45988.582927430558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45988.582927430558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45988.582927430558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45988.582927430558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45988.582927430558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45988.582927430558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45988.582927430558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45988.582927430558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45988.582927430558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45988.582927430558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45988.582927430558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45988.582927430558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45988.582927430558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45988.582927430558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45988.582927430558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45988.582927430558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45988.582927430558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45988.582927430558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45988.582927430558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45988.582927430558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45988.582927430558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45988.582927430558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45988.582927430558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45988.582927430558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45988.582927430558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45988.582927430558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45988.582927430558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45988.582927430558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45988.582927430558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45988.582927430558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45988.582927430558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45988.582927430558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45988.582927430558</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45988.582927430558</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45988.582927430558</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45988.582927430558</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45988.582927430558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45988.582927430558</v>
      </c>
      <c r="H3" s="22"/>
      <c r="I3" s="19" t="str">
        <f>IFERROR(VLOOKUP(D3,DB!A:F,6,0),"")</f>
        <v/>
      </c>
      <c r="J3" s="18" t="str">
        <f>IFERROR(VLOOKUP(D3,DB!A:G,7,0),"")</f>
        <v/>
      </c>
      <c r="K3" s="42"/>
      <c r="L3" s="23" t="str">
        <f>IFERROR(VLOOKUP(D3,DB!A:I,9,0),"")</f>
        <v/>
      </c>
    </row>
    <row r="4" spans="1:13" ht="15" customHeight="1">
      <c r="A4" s="19"/>
      <c r="B4" s="58" t="str">
        <f>IFERROR(VLOOKUP(D4,DB!A:K,11,0),"")</f>
        <v/>
      </c>
      <c r="C4" s="18"/>
      <c r="D4" s="148"/>
      <c r="E4" s="18"/>
      <c r="F4" s="20"/>
      <c r="G4" s="21">
        <f t="shared" ca="1" si="0"/>
        <v>45988.582927430558</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45988.582927430558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45988.582927430558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45988.582927430558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45988.582927430558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45988.582927430558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45988.582927430558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45988.582927430558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45988.582927430558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45988.582927430558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45988.582927430558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45988.582927430558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45988.582927430558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45988.582927430558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45988.582927430558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45988.582927430558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45988.582927430558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45988.582927430558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45988.582927430558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45988.582927430558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45988.582927430558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45988.582927430558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45988.582927430558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45988.582927430558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45988.582927430558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45988.582927430558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45988.582927430558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45988.582927430558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45988.582927430558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45988.582927430558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45988.582927430558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45988.582927430558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45988.582927430558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45988.582927430558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45988.582927430558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45988.582927430558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45988.582927430558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45988.582927430558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45988.582927430558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45988.582927430558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45988.582927430558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45988.582927430558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45988.582927430558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45988.582927430558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45988.582927430558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45988.582927430558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45988.582927430558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45988.582927430558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45988.582927430558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45988.582927430558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45988.582927430558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45988.582927430558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45988.582927430558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45988.582927430558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45988.582927430558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45988.582927430558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45988.582927430558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45988.582927430558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45988.582927430558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45988.582927430558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45988.582927430558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45988.582927430558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45988.582927430558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45988.582927430558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45988.582927430558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45988.582927430558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45988.582927430558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45988.582927430558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45988.582927430558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45988.582927430558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45988.582927430558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45988.582927430558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45988.582927430558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45988.582927430558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45988.582927430558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45988.582927430558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45988.582927430558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45988.582927430558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45988.582927430558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45988.582927430558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45988.582927430558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45988.582927430558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45988.582927430558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45988.582927430558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45988.582927430558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45988.582927430558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45988.582927430558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45988.582927430558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45988.582927430558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45988.582927430558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45988.582927430558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45988.582927430558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45988.582927430558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45988.582927430558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45988.582927430558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45988.582927430558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45988.582927430558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45988.582927430558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45988.582927430558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45988.582927430558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45988.582927430558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45988.582927430558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45988.582927430558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45988.582927430558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45988.582927430558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45988.582927430558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45988.582927430558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45988.582927430558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45988.582927430558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45988.582927430558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45988.582927430558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45988.582927430558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45988.582927430558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45988.582927430558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45988.582927430558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45988.582927430558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45988.582927430558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45988.582927430558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45988.582927430558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45988.582927430558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45988.582927430558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45988.582927430558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45988.582927430558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45988.582927430558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45988.582927430558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45988.582927430558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45988.582927430558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45988.582927430558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45988.582927430558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45988.582927430558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45988.582927430558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45988.582927430558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45988.582927430558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45988.582927430558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45988.582927430558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45988.582927430558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45988.582927430558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45988.582927430558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45988.582927430558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45988.582927430558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45988.582927430558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45988.582927430558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45988.582927430558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45988.582927430558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45988.582927430558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45988.582927430558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45988.582927430558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45988.582927430558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45988.582927430558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45988.582927430558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45988.582927430558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45988.582927430558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45988.582927430558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45988.582927430558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45988.582927430558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45988.582927430558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45988.582927430558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45988.582927430558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45988.582927430558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45988.582927430558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45988.582927430558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45988.582927430558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45988.582927430558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45988.582927430558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45988.582927430558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45988.582927430558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45988.582927430558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45988.582927430558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45988.582927430558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45988.582927430558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45988.582927430558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45988.582927430558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45988.582927430558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45988.582927430558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45988.582927430558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45988.582927430558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45988.582927430558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45988.582927430558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45988.582927430558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45988.582927430558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45988.582927430558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45988.582927430558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45988.582927430558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45988.582927430558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45988.582927430558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45988.582927430558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45988.582927430558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45988.582927430558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45988.582927430558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45988.582927430558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45988.582927430558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45988.582927430558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45988.582927430558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45988.582927430558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45988.582927430558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45988.582927430558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45988.582927430558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45988.582927430558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45988.582927430558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45988.582927430558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45988.582927430558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45988.582927430558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45988.582927430558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45988.582927430558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45988.582927430558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45988.582927430558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45988.582927430558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45988.582927430558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45988.582927430558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45988.582927430558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45988.582927430558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45988.582927430558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45988.582927430558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45988.582927430558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45988.582927430558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45988.582927430558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45988.582927430558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45988.582927430558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45988.582927430558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45988.582927430558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45988.582927430558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45988.582927430558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45988.582927430558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45988.582927430558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45988.582927430558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45988.582927430558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45988.582927430558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45988.582927430558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45988.582927430558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45988.582927430558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45988.582927430558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45988.582927430558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45988.582927430558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45988.582927430558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45988.582927430558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45988.582927430558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45988.582927430558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45988.582927430558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45988.582927430558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45988.582927430558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45988.582927430558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45988.582927430558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45988.582927430558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45988.582927430558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45988.582927430558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45988.582927430558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45988.582927430558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45988.582927430558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45988.582927430558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45988.582927430558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45988.582927430558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45988.582927430558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45988.582927430558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45988.582927430558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45988.582927430558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45988.582927430558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45988.582927430558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45988.582927430558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45988.582927430558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45988.582927430558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45988.582927430558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45988.582927430558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45988.582927430558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45988.582927430558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45988.582927430558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45988.582927430558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45988.582927430558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45988.582927430558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45988.582927430558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45988.582927430558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45988.582927430558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45988.582927430558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45988.582927430558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45988.582927430558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45988.582927430558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45988.582927430558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45988.582927430558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45988.582927430558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45988.582927430558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45988.582927430558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45988.582927430558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45988.582927430558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45988.582927430558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45988.582927430558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45988.582927430558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45988.582927430558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45988.582927430558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45988.582927430558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45988.582927430558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45988.582927430558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45988.582927430558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45988.582927430558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45988.582927430558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45988.582927430558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45988.582927430558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45988.582927430558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45988.582927430558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45988.582927430558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45988.582927430558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45988.582927430558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45988.582927430558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45988.582927430558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45988.582927430558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45988.582927430558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45988.582927430558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45988.582927430558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45988.582927430558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45988.582927430558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45988.582927430558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45988.582927430558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45988.582927430558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45988.582927430558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45988.582927430558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45988.582927430558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45988.582927430558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45988.582927430558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45988.582927430558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45988.582927430558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45988.582927430558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45988.582927430558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45988.582927430558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45988.582927430558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45988.582927430558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45988.582927430558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45988.582927430558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45988.582927430558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45988.582927430558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45988.582927430558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45988.582927430558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45988.582927430558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45988.582927430558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45988.582927430558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45988.582927430558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45988.582927430558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45988.582927430558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45988.582927430558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45988.582927430558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45988.582927430558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45988.582927430558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45988.582927430558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45988.582927430558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45988.582927430558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45988.582927430558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45988.582927430558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45988.582927430558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45988.582927430558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45988.582927430558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45988.582927430558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45988.582927430558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45988.582927430558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45988.582927430558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45988.582927430558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45988.582927430558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45988.582927430558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45988.582927430558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45988.582927430558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45988.582927430558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45988.582927430558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45988.582927430558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45988.582927430558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45988.582927430558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45988.582927430558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45988.582927430558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45988.582927430558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45988.582927430558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45988.582927430558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45988.582927430558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45988.582927430558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45988.582927430558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45988.582927430558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45988.582927430558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45988.582927430558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45988.582927430558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45988.582927430558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45988.582927430558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45988.582927430558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45988.582927430558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45988.582927430558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45988.582927430558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45988.582927430558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45988.582927430558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45988.582927430558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45988.582927430558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45988.582927430558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45988.582927430558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45988.582927430558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45988.582927430558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45988.582927430558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45988.582927430558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45988.582927430558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45988.582927430558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45988.582927430558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45988.582927430558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45988.582927430558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45988.582927430558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45988.582927430558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45988.582927430558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45988.582927430558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45988.582927430558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45988.582927430558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45988.582927430558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45988.582927430558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45988.582927430558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45988.582927430558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45988.582927430558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45988.582927430558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45988.582927430558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45988.582927430558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45988.582927430558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45988.582927430558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45988.582927430558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45988.582927430558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45988.582927430558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45988.582927430558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45988.582927430558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45988.582927430558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45988.582927430558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45988.582927430558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45988.582927430558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45988.582927430558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45988.582927430558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45988.582927430558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45988.582927430558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45988.582927430558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45988.582927430558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45988.582927430558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45988.582927430558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45988.582927430558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45988.582927430558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45988.582927430558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45988.582927430558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45988.582927430558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45988.582927430558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45988.582927430558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45988.582927430558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45988.582927430558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45988.582927430558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45988.582927430558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45988.582927430558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45988.582927430558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45988.582927430558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45988.582927430558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45988.582927430558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45988.582927430558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45988.582927430558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45988.582927430558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45988.582927430558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45988.582927430558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45988.582927430558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45988.582927430558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45988.582927430558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45988.582927430558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45988.582927430558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45988.582927430558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45988.582927430558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45988.582927430558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45988.582927430558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45988.582927430558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45988.582927430558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45988.582927430558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45988.582927430558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45988.582927430558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45988.582927430558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45988.582927430558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45988.582927430558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45988.582927430558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45988.582927430558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45988.582927430558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45988.582927430558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45988.582927430558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45988.582927430558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45988.582927430558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45988.582927430558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45988.582927430558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45988.582927430558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45988.582927430558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45988.582927430558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45988.582927430558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45988.582927430558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45988.582927430558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45988.582927430558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45988.582927430558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45988.582927430558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45988.582927430558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45988.582927430558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45988.582927430558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45988.582927430558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45988.582927430558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45988.582927430558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45988.582927430558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45988.582927430558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45988.582927430558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45988.582927430558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45988.582927430558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45988.582927430558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45988.582927430558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45988.582927430558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45988.582927430558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45988.582927430558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45988.582927430558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45988.582927430558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45988.582927430558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45988.582927430558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45988.582927430558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45988.582927430558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45988.582927430558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45988.582927430558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45988.582927430558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45988.582927430558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45988.582927430558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45988.582927430558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45988.582927430558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45988.582927430558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45988.582927430558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45988.582927430558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45988.582927430558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45988.582927430558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45988.582927430558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45988.582927430558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45988.582927430558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45988.582927430558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45988.582927430558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45988.582927430558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45988.582927430558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45988.582927430558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45988.582927430558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45988.582927430558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45988.582927430558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45988.582927430558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45988.582927430558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45988.582927430558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45988.582927430558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45988.582927430558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45988.582927430558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45988.582927430558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45988.582927430558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45988.582927430558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45988.582927430558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45988.582927430558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45988.582927430558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45988.582927430558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45988.582927430558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45988.582927430558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45988.582927430558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45988.582927430558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45988.582927430558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45988.582927430558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45988.582927430558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45988.582927430558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45988.582927430558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45988.582927430558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45988.582927430558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45988.582927430558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45988.582927430558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45988.582927430558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45988.582927430558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45988.582927430558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45988.582927430558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45988.582927430558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45988.582927430558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45988.582927430558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45988.582927430558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45988.582927430558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45988.582927430558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45988.582927430558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45988.582927430558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45988.582927430558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45988.582927430558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45988.582927430558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45988.582927430558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45988.582927430558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45988.582927430558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45988.582927430558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45988.582927430558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45988.582927430558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45988.582927430558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45988.582927430558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45988.582927430558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45988.582927430558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45988.582927430558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45988.582927430558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45988.582927430558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45988.582927430558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45988.582927430558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45988.582927430558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45988.582927430558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45988.582927430558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45988.582927430558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45988.582927430558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45988.582927430558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45988.582927430558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45988.582927430558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45988.582927430558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45988.582927430558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45988.582927430558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45988.582927430558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45988.582927430558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45988.582927430558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45988.582927430558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45988.582927430558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45988.582927430558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45988.582927430558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45988.582927430558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45988.582927430558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45988.582927430558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45988.582927430558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45988.582927430558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45988.582927430558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45988.582927430558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45988.582927430558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45988.582927430558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45988.582927430558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45988.582927430558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45988.582927430558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45988.582927430558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45988.582927430558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45988.582927430558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45988.582927430558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45988.582927430558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45988.582927430558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45988.582927430558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45988.582927430558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45988.582927430558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45988.582927430558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45988.582927430558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45988.582927430558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45988.582927430558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45988.582927430558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45988.582927430558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45988.582927430558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45988.582927430558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45988.582927430558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45988.582927430558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45988.582927430558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45988.582927430558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45988.582927430558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45988.582927430558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45988.582927430558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45988.582927430558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45988.582927430558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45988.582927430558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45988.582927430558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45988.582927430558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45988.582927430558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45988.582927430558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45988.582927430558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45988.582927430558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45988.582927430558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45988.582927430558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45988.582927430558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45988.582927430558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45988.582927430558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45988.582927430558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45988.582927430558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45988.582927430558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45988.582927430558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45988.582927430558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45988.582927430558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45988.582927430558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45988.582927430558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45988.582927430558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45988.582927430558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45988.582927430558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45988.582927430558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45988.582927430558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45988.582927430558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45988.582927430558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45988.582927430558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45988.582927430558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45988.582927430558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45988.582927430558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45988.582927430558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45988.582927430558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45988.582927430558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45988.582927430558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45988.582927430558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45988.582927430558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45988.582927430558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45988.582927430558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45988.582927430558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45988.582927430558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45988.582927430558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45988.582927430558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45988.582927430558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45988.582927430558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45988.582927430558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45988.582927430558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45988.582927430558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45988.582927430558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45988.582927430558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45988.582927430558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45988.582927430558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45988.582927430558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45988.582927430558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45988.582927430558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45988.582927430558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45988.582927430558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45988.582927430558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45988.582927430558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45988.582927430558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45988.582927430558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45988.582927430558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45988.582927430558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45988.582927430558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45988.582927430558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45988.582927430558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45988.582927430558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45988.582927430558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45988.582927430558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45988.582927430558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45988.582927430558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45988.582927430558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45988.582927430558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45988.582927430558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45988.582927430558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45988.582927430558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45988.582927430558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45988.582927430558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45988.582927430558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45988.582927430558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45988.582927430558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45988.582927430558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45988.582927430558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45988.582927430558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45988.582927430558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45988.582927430558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45988.582927430558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45988.582927430558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45988.582927430558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45988.582927430558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45988.582927430558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45988.582927430558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45988.582927430558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45988.582927430558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45988.582927430558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45988.582927430558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45988.582927430558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45988.582927430558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45988.582927430558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45988.582927430558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45988.582927430558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45988.582927430558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45988.582927430558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45988.582927430558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45988.582927430558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45988.582927430558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45988.582927430558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45988.582927430558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45988.582927430558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45988.582927430558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45988.582927430558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45988.582927430558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45988.582927430558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45988.582927430558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45988.582927430558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45988.582927430558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45988.582927430558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45988.582927430558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45988.582927430558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45988.582927430558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45988.582927430558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45988.582927430558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45988.582927430558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45988.582927430558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45988.582927430558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45988.582927430558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45988.582927430558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45988.582927430558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45988.582927430558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45988.582927430558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45988.582927430558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45988.582927430558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45988.582927430558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45988.582927430558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45988.582927430558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45988.582927430558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45988.582927430558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45988.582927430558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45988.582927430558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45988.582927430558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45988.582927430558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45988.582927430558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45988.582927430558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45988.582927430558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45988.582927430558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45988.582927430558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45988.582927430558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45988.582927430558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45988.582927430558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45988.582927430558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45988.582927430558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45988.582927430558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45988.582927430558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45988.582927430558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45988.582927430558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45988.582927430558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45988.582927430558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45988.582927430558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45988.582927430558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45988.582927430558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45988.582927430558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45988.582927430558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45988.582927430558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45988.582927430558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45988.582927430558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45988.582927430558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45988.582927430558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45988.582927430558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45988.582927430558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45988.582927430558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45988.582927430558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45988.582927430558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45988.582927430558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45988.582927430558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45988.582927430558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45988.582927430558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45988.582927430558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45988.582927430558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45988.582927430558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45988.582927430558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45988.582927430558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45988.582927430558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45988.582927430558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45988.582927430558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45988.582927430558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45988.582927430558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45988.582927430558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45988.582927430558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45988.582927430558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45988.582927430558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45988.582927430558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45988.582927430558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45988.582927430558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45988.582927430558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45988.582927430558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45988.582927430558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45988.582927430558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45988.582927430558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45988.582927430558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45988.582927430558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45988.582927430558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45988.582927430558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45988.582927430558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45988.582927430558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45988.582927430558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45988.582927430558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45988.582927430558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45988.582927430558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45988.582927430558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45988.582927430558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45988.582927430558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45988.582927430558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45988.582927430558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45988.582927430558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45988.582927430558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45988.582927430558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45988.582927430558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45988.582927430558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45988.582927430558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45988.582927430558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45988.582927430558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45988.582927430558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45988.582927430558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45988.582927430558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45988.582927430558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45988.582927430558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45988.582927430558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45988.582927430558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45988.582927430558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45988.582927430558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45988.582927430558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45988.582927430558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45988.582927430558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45988.582927430558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45988.582927430558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45988.582927430558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45988.582927430558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45988.582927430558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45988.582927430558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45988.582927430558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45988.582927430558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45988.582927430558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45988.582927430558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45988.582927430558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45988.582927430558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45988.582927430558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45988.582927430558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45988.582927430558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45988.582927430558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45988.582927430558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45988.582927430558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45988.582927430558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45988.582927430558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45988.582927430558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45988.582927430558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45988.582927430558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45988.582927430558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45988.582927430558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45988.582927430558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45988.582927430558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45988.582927430558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45988.582927430558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45988.582927430558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45988.582927430558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45988.582927430558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45988.582927430558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45988.582927430558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45988.582927430558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45988.582927430558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45988.582927430558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45988.582927430558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45988.582927430558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45988.582927430558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45988.582927430558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45988.582927430558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45988.582927430558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45988.582927430558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45988.582927430558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45988.582927430558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45988.582927430558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45988.582927430558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45988.582927430558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45988.582927430558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45988.582927430558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45988.582927430558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45988.582927430558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45988.582927430558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45988.582927430558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45988.582927430558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45988.582927430558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45988.582927430558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45988.582927430558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45988.582927430558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45988.582927430558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45988.582927430558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45988.582927430558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45988.582927430558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45988.582927430558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45988.582927430558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45988.582927430558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45988.582927430558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45988.582927430558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45988.582927430558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45988.582927430558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45988.582927430558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45988.582927430558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45988.582927430558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45988.582927430558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45988.582927430558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45988.582927430558</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45988.582927430558</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39110</v>
      </c>
      <c r="B2" s="88" t="str">
        <f>IFERROR(VLOOKUP(D2,DB!A:K,11,0),"")</f>
        <v>R4</v>
      </c>
      <c r="C2" s="90">
        <v>1</v>
      </c>
      <c r="D2" s="88" t="s">
        <v>35092</v>
      </c>
      <c r="E2" s="91" t="s">
        <v>39021</v>
      </c>
      <c r="F2" s="92">
        <v>45703.480717592596</v>
      </c>
      <c r="G2" s="93">
        <f ca="1">IFERROR(NOW()-F2,"")</f>
        <v>285.10220983796171</v>
      </c>
      <c r="H2" s="92">
        <v>45703.474768518521</v>
      </c>
      <c r="I2" s="92" t="str">
        <f>IFERROR(VLOOKUP(D2,DB!A:F,6,0),"")</f>
        <v>SCECO</v>
      </c>
      <c r="J2" s="92" t="str">
        <f>IFERROR(VLOOKUP(D2,DB!A:G,7,0),"")</f>
        <v>Dead</v>
      </c>
      <c r="K2" s="94" t="s">
        <v>39111</v>
      </c>
      <c r="L2" s="88" t="str">
        <f>IFERROR(VLOOKUP(D2,DB!A:I,9,0),"")</f>
        <v>Latis</v>
      </c>
    </row>
    <row r="3" spans="1:16" ht="15" customHeight="1">
      <c r="A3" s="110" t="s">
        <v>39112</v>
      </c>
      <c r="B3" s="110" t="str">
        <f>IFERROR(VLOOKUP(D3,DB!A:K,11,0),"")</f>
        <v>R4</v>
      </c>
      <c r="C3" s="90">
        <v>1</v>
      </c>
      <c r="D3" s="88" t="s">
        <v>37030</v>
      </c>
      <c r="E3" s="91" t="s">
        <v>39021</v>
      </c>
      <c r="F3" s="92">
        <v>45988.369444444441</v>
      </c>
      <c r="G3" s="93">
        <f t="shared" ref="G3:G19" ca="1" si="0">IFERROR(NOW()-F3,"")</f>
        <v>0.21348298611701466</v>
      </c>
      <c r="H3" s="92">
        <v>45988.351921296293</v>
      </c>
      <c r="I3" s="92" t="str">
        <f>IFERROR(VLOOKUP(D3,DB!A:F,6,0),"")</f>
        <v>SCECO</v>
      </c>
      <c r="J3" s="92" t="str">
        <f>IFERROR(VLOOKUP(D3,DB!A:G,7,0),"")</f>
        <v>Dead</v>
      </c>
      <c r="K3" s="94" t="s">
        <v>39113</v>
      </c>
      <c r="L3" s="88" t="str">
        <f>IFERROR(VLOOKUP(D3,DB!A:I,9,0),"")</f>
        <v>Latis</v>
      </c>
    </row>
    <row r="4" spans="1:16" ht="15" customHeight="1">
      <c r="A4" s="110"/>
      <c r="B4" s="110" t="str">
        <f>IFERROR(VLOOKUP(D4,DB!A:K,11,0),"")</f>
        <v/>
      </c>
      <c r="C4" s="90"/>
      <c r="D4" s="88"/>
      <c r="E4" s="91"/>
      <c r="F4" s="92"/>
      <c r="G4" s="93">
        <f t="shared" ca="1" si="0"/>
        <v>45988.582927430558</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45988.582927430558</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45988.582927430558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45988.582927430558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45988.582927430558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45988.582927430558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45988.582927430558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45988.582927430558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149"/>
      <c r="E12" s="91"/>
      <c r="F12" s="92"/>
      <c r="G12" s="93">
        <f t="shared" ca="1" si="0"/>
        <v>45988.582927430558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45988.582927430558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45988.582927430558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45988.582927430558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45988.582927430558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45988.582927430558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45988.582927430558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45988.582927430558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ref="G20:G83" ca="1" si="1">IFERROR(NOW()-F20,"")</f>
        <v>45988.582927430558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45988.582927430558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45988.582927430558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45988.582927430558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45988.582927430558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45988.582927430558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45988.582927430558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45988.582927430558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45988.582927430558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45988.582927430558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45988.582927430558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45988.582927430558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45988.582927430558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45988.582927430558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45988.582927430558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45988.582927430558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45988.582927430558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45988.582927430558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45988.582927430558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45988.582927430558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45988.582927430558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45988.582927430558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45988.582927430558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45988.582927430558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45988.582927430558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45988.582927430558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45988.582927430558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45988.582927430558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45988.582927430558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45988.582927430558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45988.582927430558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45988.582927430558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45988.582927430558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45988.582927430558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45988.582927430558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45988.582927430558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45988.582927430558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45988.582927430558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45988.582927430558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45988.582927430558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45988.582927430558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45988.582927430558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45988.582927430558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45988.582927430558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45988.582927430558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45988.582927430558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45988.582927430558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45988.582927430558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45988.582927430558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45988.582927430558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45988.582927430558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45988.582927430558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45988.582927430558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45988.582927430558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45988.582927430558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45988.582927430558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45988.582927430558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45988.582927430558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45988.582927430558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45988.582927430558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45988.582927430558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45988.582927430558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45988.582927430558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45988.582927430558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ref="G84:G147" ca="1" si="2">IFERROR(NOW()-F84,"")</f>
        <v>45988.582927430558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45988.582927430558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45988.582927430558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45988.582927430558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45988.582927430558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45988.582927430558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45988.582927430558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45988.582927430558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45988.582927430558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45988.582927430558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45988.582927430558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45988.582927430558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45988.582927430558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45988.582927430558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45988.582927430558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45988.582927430558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45988.582927430558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45988.582927430558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45988.582927430558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45988.582927430558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45988.582927430558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45988.582927430558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45988.582927430558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45988.582927430558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45988.582927430558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45988.582927430558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45988.582927430558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45988.582927430558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45988.582927430558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45988.582927430558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45988.582927430558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45988.582927430558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45988.582927430558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45988.582927430558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45988.582927430558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45988.582927430558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45988.582927430558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45988.582927430558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45988.582927430558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45988.582927430558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45988.582927430558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45988.582927430558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45988.582927430558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45988.582927430558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45988.582927430558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45988.582927430558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45988.582927430558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45988.582927430558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45988.582927430558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45988.582927430558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45988.582927430558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45988.582927430558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45988.582927430558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45988.582927430558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45988.582927430558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45988.582927430558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45988.582927430558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45988.582927430558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45988.582927430558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45988.582927430558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45988.582927430558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45988.582927430558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45988.582927430558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45988.582927430558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ref="G148:G211" ca="1" si="3">IFERROR(NOW()-F148,"")</f>
        <v>45988.582927430558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45988.582927430558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45988.582927430558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45988.582927430558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45988.582927430558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45988.582927430558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45988.582927430558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45988.582927430558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45988.582927430558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45988.582927430558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45988.582927430558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45988.582927430558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45988.582927430558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45988.582927430558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45988.582927430558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45988.582927430558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45988.582927430558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45988.582927430558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45988.582927430558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45988.582927430558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45988.582927430558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45988.582927430558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45988.582927430558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45988.582927430558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45988.582927430558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45988.582927430558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45988.582927430558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45988.582927430558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45988.582927430558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45988.582927430558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45988.582927430558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45988.582927430558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45988.582927430558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45988.582927430558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45988.582927430558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45988.582927430558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45988.582927430558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45988.582927430558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45988.582927430558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45988.582927430558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45988.582927430558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45988.582927430558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45988.582927430558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45988.582927430558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45988.582927430558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45988.582927430558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45988.582927430558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45988.582927430558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45988.582927430558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45988.582927430558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45988.582927430558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45988.582927430558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45988.582927430558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45988.582927430558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45988.582927430558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45988.582927430558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45988.582927430558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45988.582927430558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45988.582927430558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45988.582927430558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45988.582927430558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45988.582927430558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45988.582927430558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45988.582927430558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ref="G212:G275" ca="1" si="4">IFERROR(NOW()-F212,"")</f>
        <v>45988.582927430558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45988.582927430558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45988.582927430558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45988.582927430558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45988.582927430558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45988.582927430558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45988.582927430558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45988.582927430558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45988.582927430558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45988.582927430558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45988.582927430558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45988.582927430558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45988.582927430558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45988.582927430558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45988.582927430558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45988.582927430558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45988.582927430558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45988.582927430558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45988.582927430558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45988.582927430558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45988.582927430558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45988.582927430558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45988.582927430558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45988.582927430558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45988.582927430558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45988.582927430558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45988.582927430558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45988.582927430558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45988.582927430558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45988.582927430558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45988.582927430558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45988.582927430558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45988.582927430558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45988.582927430558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45988.582927430558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45988.582927430558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45988.582927430558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45988.582927430558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45988.582927430558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45988.582927430558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45988.582927430558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45988.582927430558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45988.582927430558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45988.582927430558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45988.582927430558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45988.582927430558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45988.582927430558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45988.582927430558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45988.582927430558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45988.582927430558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45988.582927430558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45988.582927430558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45988.582927430558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45988.582927430558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45988.582927430558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45988.582927430558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45988.582927430558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45988.582927430558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45988.582927430558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45988.582927430558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45988.582927430558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45988.582927430558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45988.582927430558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45988.582927430558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ref="G276:G321" ca="1" si="5">IFERROR(NOW()-F276,"")</f>
        <v>45988.582927430558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45988.582927430558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45988.582927430558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45988.582927430558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45988.582927430558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45988.582927430558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45988.582927430558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45988.582927430558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45988.582927430558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45988.582927430558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45988.582927430558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45988.582927430558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45988.582927430558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45988.582927430558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45988.582927430558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45988.582927430558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45988.582927430558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45988.582927430558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45988.582927430558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45988.582927430558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45988.582927430558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45988.582927430558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45988.582927430558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45988.582927430558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45988.582927430558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45988.582927430558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45988.582927430558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45988.582927430558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45988.582927430558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45988.582927430558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45988.582927430558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45988.582927430558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45988.582927430558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45988.582927430558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45988.582927430558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45988.582927430558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45988.582927430558</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45988.582927430558</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45988.582927430558</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45988.582927430558</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45988.582927430558</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45988.582927430558</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45988.582927430558</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45988.582927430558</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45988.582927430558</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45988.582927430558</v>
      </c>
      <c r="H321" s="92"/>
      <c r="I321" s="110" t="str">
        <f>IFERROR(VLOOKUP(D321,DB!A:F,6,0),"")</f>
        <v/>
      </c>
      <c r="J321" s="110" t="str">
        <f>IFERROR(VLOOKUP(D321,DB!A:G,7,0),"")</f>
        <v/>
      </c>
      <c r="K321" s="94"/>
      <c r="L321" s="88" t="str">
        <f>IFERROR(VLOOKUP(D321,DB!A:I,9,0),"")</f>
        <v/>
      </c>
    </row>
  </sheetData>
  <dataValidations count="2">
    <dataValidation allowBlank="1" showInputMessage="1" showErrorMessage="1" sqref="E1" xr:uid="{A4F81451-56CC-4543-9497-104C4E44EE4B}"/>
    <dataValidation type="list" allowBlank="1" showInputMessage="1" showErrorMessage="1" sqref="E2:E3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tabSelected="1" workbookViewId="0">
      <selection activeCell="D8" sqref="D8"/>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39114</v>
      </c>
      <c r="B2" s="37" t="str">
        <f>IFERROR(VLOOKUP(D2,DB!A:K,11,0),"")</f>
        <v>R5</v>
      </c>
      <c r="C2" s="37">
        <v>3</v>
      </c>
      <c r="D2" s="103" t="s">
        <v>36011</v>
      </c>
      <c r="E2" s="37" t="s">
        <v>39021</v>
      </c>
      <c r="F2" s="38">
        <v>45891.832060185188</v>
      </c>
      <c r="G2" s="105">
        <f ca="1">IFERROR(NOW()-F2,"")</f>
        <v>96.750867245369591</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39100</v>
      </c>
      <c r="F3" s="38">
        <v>45926.188877314817</v>
      </c>
      <c r="G3" s="105">
        <f t="shared" ref="G3" ca="1" si="0">IFERROR(NOW()-F3,"")</f>
        <v>62.394050115741265</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39100</v>
      </c>
      <c r="F4" s="107">
        <v>45948.661111111112</v>
      </c>
      <c r="G4" s="108">
        <f t="shared" ref="G4" ca="1" si="1">IFERROR(NOW()-F4,"")</f>
        <v>39.921816319445497</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19">
        <v>45981.373298611114</v>
      </c>
      <c r="G5" s="108">
        <f ca="1">IFERROR(NOW()-F5,"")</f>
        <v>7.2096288194443332</v>
      </c>
      <c r="H5" s="119">
        <v>45981.360798611109</v>
      </c>
      <c r="I5" s="106" t="str">
        <f>IFERROR(VLOOKUP(D5,DB!A:F,6,0),"")</f>
        <v>SCECO</v>
      </c>
      <c r="J5" s="106" t="str">
        <f>IFERROR(VLOOKUP(D5,DB!A:G,7,0),"")</f>
        <v>Dead</v>
      </c>
      <c r="K5" s="106" t="s">
        <v>39121</v>
      </c>
      <c r="L5" s="106" t="str">
        <f>IFERROR(VLOOKUP(D5,DB!A:I,9,0),"")</f>
        <v>Latis</v>
      </c>
    </row>
    <row r="6" spans="1:13">
      <c r="A6" s="37"/>
      <c r="B6" s="37" t="str">
        <f>IFERROR(VLOOKUP(D6,DB!A:K,11,0),"")</f>
        <v/>
      </c>
      <c r="C6" s="37"/>
      <c r="D6" s="37"/>
      <c r="E6" s="37"/>
      <c r="F6" s="38"/>
      <c r="G6" s="144">
        <f t="shared" ref="G6:G24" ca="1" si="2">IFERROR(NOW()-F6,"")</f>
        <v>45988.582927430558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45988.582927430558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45988.582927430558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45988.582927430558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45988.582927430558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45988.582927430558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45988.582927430558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45988.582927430558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45988.582927430558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45988.582927430558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45988.582927430558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45988.582927430558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45988.582927430558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45988.582927430558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45988.582927430558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45988.582927430558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45988.582927430558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45988.582927430558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45988.582927430558</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c r="B2" s="124"/>
      <c r="C2" s="103"/>
      <c r="D2" s="124"/>
      <c r="E2" s="103"/>
      <c r="F2" s="147"/>
      <c r="G2" s="72"/>
      <c r="H2" s="147"/>
      <c r="I2" s="124"/>
      <c r="J2" s="124"/>
      <c r="K2" s="103"/>
      <c r="L2" s="128"/>
    </row>
    <row r="3" spans="1:16382" ht="31.5" customHeight="1">
      <c r="A3" s="123"/>
      <c r="B3" s="124" t="str">
        <f>IFERROR(VLOOKUP(D3,DB!A:K,11,0),"")</f>
        <v/>
      </c>
      <c r="C3" s="125"/>
      <c r="D3" s="124"/>
      <c r="E3" s="106"/>
      <c r="F3"/>
      <c r="G3" s="72">
        <f ca="1">IFERROR(NOW()-F3,"-")</f>
        <v>45988.582927430558</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45988.582927430558</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45988.582927430558</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45988.582927430558</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45988.582927430558</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45988.582927430558</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45988.582927430558</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45988.582927430558</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2"/>
      <c r="E11" s="106"/>
      <c r="F11" s="126"/>
      <c r="G11" s="72">
        <f ca="1">IFERROR(NOW()-F11,"-")</f>
        <v>45988.582927430558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45988.582927430558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45988.582927430558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45988.582927430558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45988.582927430558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45988.582927430558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45988.582927430558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2"/>
      <c r="E18" s="106"/>
      <c r="F18" s="126"/>
      <c r="G18" s="72">
        <f ca="1">IFERROR(NOW()-F18,"-")</f>
        <v>45988.582927430558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45988.582927430558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45988.582927430558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45988.582927430558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45988.582927430558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45988.582927430558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45988.582927430558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45988.582927430558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45988.582927430558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45988.582927430558</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45988.582927430558</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45988.582927430558</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45988.582927430558</v>
      </c>
      <c r="H30" s="126"/>
      <c r="I30" s="124" t="str">
        <f>IFERROR(VLOOKUP(D30,DB!A:F,6,0),"")</f>
        <v/>
      </c>
      <c r="J30" s="124" t="str">
        <f>IFERROR(VLOOKUP(D30,DB!A:G,7,0),"")</f>
        <v/>
      </c>
      <c r="K30" s="127"/>
      <c r="L30" s="128"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2025-11-27T11:01:19Z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